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radao\Desktop\"/>
    </mc:Choice>
  </mc:AlternateContent>
  <xr:revisionPtr revIDLastSave="0" documentId="13_ncr:1_{7200A5E4-33EB-4362-BDF3-95182D0EE602}" xr6:coauthVersionLast="47" xr6:coauthVersionMax="47" xr10:uidLastSave="{00000000-0000-0000-0000-000000000000}"/>
  <bookViews>
    <workbookView xWindow="-108" yWindow="-108" windowWidth="23256" windowHeight="13896" tabRatio="883" activeTab="1" xr2:uid="{00000000-000D-0000-FFFF-FFFF00000000}"/>
  </bookViews>
  <sheets>
    <sheet name="Analiza MEN" sheetId="14" r:id="rId1"/>
    <sheet name="DaneZbiorcze" sheetId="16" r:id="rId2"/>
  </sheets>
  <definedNames>
    <definedName name="_xlnm._FilterDatabase" localSheetId="1" hidden="1">DaneZbiorcze!$A$6:$Q$426</definedName>
    <definedName name="DaneTabela" localSheetId="1">DaneZbiorcze!$A$6:$Q$6</definedName>
    <definedName name="_xlnm.Print_Area" localSheetId="0">'Analiza MEN'!$N$1:$V$75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75" i="14" l="1"/>
  <c r="AA75" i="14"/>
  <c r="AE75" i="14" s="1"/>
  <c r="AE74" i="14"/>
  <c r="AB74" i="14"/>
  <c r="AD74" i="14" s="1"/>
  <c r="AE73" i="14"/>
  <c r="AB73" i="14"/>
  <c r="AE72" i="14"/>
  <c r="AB72" i="14"/>
  <c r="AD72" i="14" s="1"/>
  <c r="AC70" i="14"/>
  <c r="AA70" i="14"/>
  <c r="AB69" i="14"/>
  <c r="AD69" i="14" s="1"/>
  <c r="AE69" i="14" s="1"/>
  <c r="AB68" i="14"/>
  <c r="AD68" i="14" s="1"/>
  <c r="AE68" i="14" s="1"/>
  <c r="AB67" i="14"/>
  <c r="AD67" i="14" s="1"/>
  <c r="AE65" i="14"/>
  <c r="AC65" i="14"/>
  <c r="AA65" i="14"/>
  <c r="AE64" i="14"/>
  <c r="AB64" i="14"/>
  <c r="AE63" i="14"/>
  <c r="AB63" i="14"/>
  <c r="AD63" i="14" s="1"/>
  <c r="AE62" i="14"/>
  <c r="AB62" i="14"/>
  <c r="AD62" i="14" s="1"/>
  <c r="AC60" i="14"/>
  <c r="AA60" i="14"/>
  <c r="AE60" i="14" s="1"/>
  <c r="AE59" i="14"/>
  <c r="AB59" i="14"/>
  <c r="AD59" i="14" s="1"/>
  <c r="AE58" i="14"/>
  <c r="AB58" i="14"/>
  <c r="AE57" i="14"/>
  <c r="AB57" i="14"/>
  <c r="AD57" i="14" s="1"/>
  <c r="AE55" i="14"/>
  <c r="AC55" i="14"/>
  <c r="AB55" i="14"/>
  <c r="AA55" i="14"/>
  <c r="AE54" i="14"/>
  <c r="AB54" i="14"/>
  <c r="AD54" i="14" s="1"/>
  <c r="AE53" i="14"/>
  <c r="AB53" i="14"/>
  <c r="AD53" i="14" s="1"/>
  <c r="AE52" i="14"/>
  <c r="AB52" i="14"/>
  <c r="AD52" i="14" s="1"/>
  <c r="AF50" i="14"/>
  <c r="AF49" i="14"/>
  <c r="AC49" i="14"/>
  <c r="AA49" i="14"/>
  <c r="AF48" i="14"/>
  <c r="AC48" i="14"/>
  <c r="AA48" i="14"/>
  <c r="AF47" i="14"/>
  <c r="AC47" i="14"/>
  <c r="AA47" i="14"/>
  <c r="AC37" i="14"/>
  <c r="AA37" i="14"/>
  <c r="AB36" i="14"/>
  <c r="AD36" i="14" s="1"/>
  <c r="AB35" i="14"/>
  <c r="AD35" i="14" s="1"/>
  <c r="AB34" i="14"/>
  <c r="AB37" i="14" s="1"/>
  <c r="AC32" i="14"/>
  <c r="AA32" i="14"/>
  <c r="AE31" i="14"/>
  <c r="AF31" i="14" s="1"/>
  <c r="AB31" i="14"/>
  <c r="AD31" i="14" s="1"/>
  <c r="AE30" i="14"/>
  <c r="AF30" i="14" s="1"/>
  <c r="AB30" i="14"/>
  <c r="AD30" i="14" s="1"/>
  <c r="AE29" i="14"/>
  <c r="AF29" i="14" s="1"/>
  <c r="AB29" i="14"/>
  <c r="AB32" i="14" s="1"/>
  <c r="AC27" i="14"/>
  <c r="AA27" i="14"/>
  <c r="AE27" i="14" s="1"/>
  <c r="AF27" i="14" s="1"/>
  <c r="AE26" i="14"/>
  <c r="AF26" i="14" s="1"/>
  <c r="AB26" i="14"/>
  <c r="AD26" i="14" s="1"/>
  <c r="AE25" i="14"/>
  <c r="AF25" i="14" s="1"/>
  <c r="AB25" i="14"/>
  <c r="AD25" i="14" s="1"/>
  <c r="AE24" i="14"/>
  <c r="AF24" i="14" s="1"/>
  <c r="AB24" i="14"/>
  <c r="AC22" i="14"/>
  <c r="AA22" i="14"/>
  <c r="AE21" i="14"/>
  <c r="AF21" i="14" s="1"/>
  <c r="AB21" i="14"/>
  <c r="AD21" i="14" s="1"/>
  <c r="AE20" i="14"/>
  <c r="AF20" i="14" s="1"/>
  <c r="AB20" i="14"/>
  <c r="AD20" i="14" s="1"/>
  <c r="AE19" i="14"/>
  <c r="AF19" i="14" s="1"/>
  <c r="AB19" i="14"/>
  <c r="AC17" i="14"/>
  <c r="AA17" i="14"/>
  <c r="AE17" i="14" s="1"/>
  <c r="AF17" i="14" s="1"/>
  <c r="AE16" i="14"/>
  <c r="AF16" i="14" s="1"/>
  <c r="AB16" i="14"/>
  <c r="AD16" i="14" s="1"/>
  <c r="AE15" i="14"/>
  <c r="AF15" i="14" s="1"/>
  <c r="AB15" i="14"/>
  <c r="AE14" i="14"/>
  <c r="AF14" i="14" s="1"/>
  <c r="AB14" i="14"/>
  <c r="AC11" i="14"/>
  <c r="AA11" i="14"/>
  <c r="AC10" i="14"/>
  <c r="AA10" i="14"/>
  <c r="AC9" i="14"/>
  <c r="AA9" i="14"/>
  <c r="R16" i="14"/>
  <c r="R19" i="14"/>
  <c r="AB17" i="14" l="1"/>
  <c r="AC50" i="14"/>
  <c r="AA50" i="14"/>
  <c r="AB75" i="14"/>
  <c r="AB49" i="14"/>
  <c r="AD49" i="14" s="1"/>
  <c r="AE49" i="14" s="1"/>
  <c r="AB48" i="14"/>
  <c r="AD48" i="14" s="1"/>
  <c r="AE48" i="14" s="1"/>
  <c r="AB60" i="14"/>
  <c r="AB27" i="14"/>
  <c r="AB10" i="14"/>
  <c r="AD10" i="14" s="1"/>
  <c r="AE32" i="14"/>
  <c r="AF32" i="14" s="1"/>
  <c r="AA12" i="14"/>
  <c r="AE22" i="14"/>
  <c r="AF22" i="14" s="1"/>
  <c r="AB22" i="14"/>
  <c r="AE11" i="14"/>
  <c r="AF11" i="14" s="1"/>
  <c r="AE9" i="14"/>
  <c r="AF9" i="14" s="1"/>
  <c r="AE67" i="14"/>
  <c r="AD70" i="14"/>
  <c r="AE70" i="14" s="1"/>
  <c r="AD55" i="14"/>
  <c r="AD64" i="14"/>
  <c r="AD65" i="14" s="1"/>
  <c r="AE10" i="14"/>
  <c r="AF10" i="14" s="1"/>
  <c r="AD73" i="14"/>
  <c r="AD75" i="14" s="1"/>
  <c r="AB47" i="14"/>
  <c r="AB65" i="14"/>
  <c r="AB9" i="14"/>
  <c r="AB11" i="14"/>
  <c r="AD11" i="14" s="1"/>
  <c r="AD14" i="14"/>
  <c r="AD24" i="14"/>
  <c r="AD27" i="14" s="1"/>
  <c r="AD34" i="14"/>
  <c r="AD37" i="14" s="1"/>
  <c r="AB70" i="14"/>
  <c r="AC12" i="14"/>
  <c r="AD58" i="14"/>
  <c r="AD60" i="14" s="1"/>
  <c r="AD15" i="14"/>
  <c r="AD19" i="14"/>
  <c r="AD22" i="14" s="1"/>
  <c r="AD29" i="14"/>
  <c r="AD32" i="14" s="1"/>
  <c r="T19" i="14"/>
  <c r="Q11" i="14"/>
  <c r="Q10" i="14"/>
  <c r="Q9" i="14"/>
  <c r="AB50" i="14" l="1"/>
  <c r="AE12" i="14"/>
  <c r="AF12" i="14" s="1"/>
  <c r="AD47" i="14"/>
  <c r="AD17" i="14"/>
  <c r="AB12" i="14"/>
  <c r="AD9" i="14"/>
  <c r="AD12" i="14" s="1"/>
  <c r="U14" i="14"/>
  <c r="R14" i="14"/>
  <c r="T14" i="14" s="1"/>
  <c r="V50" i="14"/>
  <c r="V49" i="14"/>
  <c r="V48" i="14"/>
  <c r="V47" i="14"/>
  <c r="Q12" i="14"/>
  <c r="S11" i="14"/>
  <c r="S10" i="14"/>
  <c r="S9" i="14"/>
  <c r="U9" i="14" s="1"/>
  <c r="AD50" i="14" l="1"/>
  <c r="AE50" i="14" s="1"/>
  <c r="AE47" i="14"/>
  <c r="S12" i="14"/>
  <c r="U73" i="14"/>
  <c r="U72" i="14"/>
  <c r="U64" i="14"/>
  <c r="U62" i="14"/>
  <c r="U52" i="14"/>
  <c r="U31" i="14"/>
  <c r="U30" i="14"/>
  <c r="U29" i="14"/>
  <c r="U26" i="14"/>
  <c r="U25" i="14"/>
  <c r="U24" i="14"/>
  <c r="U21" i="14"/>
  <c r="U20" i="14"/>
  <c r="U19" i="14"/>
  <c r="U16" i="14"/>
  <c r="U15" i="14"/>
  <c r="R74" i="14"/>
  <c r="T74" i="14" s="1"/>
  <c r="U74" i="14" s="1"/>
  <c r="R73" i="14"/>
  <c r="R72" i="14"/>
  <c r="R69" i="14"/>
  <c r="T69" i="14" s="1"/>
  <c r="U69" i="14" s="1"/>
  <c r="R68" i="14"/>
  <c r="T68" i="14" s="1"/>
  <c r="U68" i="14" s="1"/>
  <c r="R67" i="14"/>
  <c r="T67" i="14" s="1"/>
  <c r="U67" i="14" s="1"/>
  <c r="R64" i="14"/>
  <c r="T64" i="14" s="1"/>
  <c r="R63" i="14"/>
  <c r="T63" i="14" s="1"/>
  <c r="U63" i="14" s="1"/>
  <c r="R62" i="14"/>
  <c r="R59" i="14"/>
  <c r="T59" i="14" s="1"/>
  <c r="U59" i="14" s="1"/>
  <c r="R58" i="14"/>
  <c r="T58" i="14" s="1"/>
  <c r="U58" i="14" s="1"/>
  <c r="R57" i="14"/>
  <c r="R54" i="14"/>
  <c r="R53" i="14"/>
  <c r="R52" i="14"/>
  <c r="R36" i="14"/>
  <c r="T36" i="14" s="1"/>
  <c r="R35" i="14"/>
  <c r="T35" i="14" s="1"/>
  <c r="R34" i="14"/>
  <c r="R31" i="14"/>
  <c r="T31" i="14" s="1"/>
  <c r="R30" i="14"/>
  <c r="R29" i="14"/>
  <c r="T29" i="14" s="1"/>
  <c r="R26" i="14"/>
  <c r="T26" i="14" s="1"/>
  <c r="R25" i="14"/>
  <c r="R24" i="14"/>
  <c r="R21" i="14"/>
  <c r="T21" i="14" s="1"/>
  <c r="R20" i="14"/>
  <c r="T20" i="14" s="1"/>
  <c r="T22" i="14" s="1"/>
  <c r="R15" i="14"/>
  <c r="S75" i="14"/>
  <c r="Q75" i="14"/>
  <c r="T73" i="14"/>
  <c r="S70" i="14"/>
  <c r="Q70" i="14"/>
  <c r="S65" i="14"/>
  <c r="Q65" i="14"/>
  <c r="S60" i="14"/>
  <c r="Q60" i="14"/>
  <c r="S55" i="14"/>
  <c r="Q55" i="14"/>
  <c r="S49" i="14"/>
  <c r="Q49" i="14"/>
  <c r="S48" i="14"/>
  <c r="Q48" i="14"/>
  <c r="S47" i="14"/>
  <c r="Q47" i="14"/>
  <c r="S37" i="14"/>
  <c r="Q37" i="14"/>
  <c r="S32" i="14"/>
  <c r="Q32" i="14"/>
  <c r="S27" i="14"/>
  <c r="Q27" i="14"/>
  <c r="S22" i="14"/>
  <c r="Q22" i="14"/>
  <c r="S17" i="14"/>
  <c r="Q17" i="14"/>
  <c r="T16" i="14"/>
  <c r="R10" i="14" l="1"/>
  <c r="T10" i="14" s="1"/>
  <c r="R11" i="14"/>
  <c r="T11" i="14" s="1"/>
  <c r="R9" i="14"/>
  <c r="T9" i="14" s="1"/>
  <c r="R27" i="14"/>
  <c r="R60" i="14"/>
  <c r="U17" i="14"/>
  <c r="U27" i="14"/>
  <c r="U32" i="14"/>
  <c r="U22" i="14"/>
  <c r="U11" i="14"/>
  <c r="U10" i="14"/>
  <c r="R22" i="14"/>
  <c r="R55" i="14"/>
  <c r="R75" i="14"/>
  <c r="R37" i="14"/>
  <c r="R70" i="14"/>
  <c r="R32" i="14"/>
  <c r="R65" i="14"/>
  <c r="T62" i="14"/>
  <c r="T65" i="14" s="1"/>
  <c r="U65" i="14" s="1"/>
  <c r="T24" i="14"/>
  <c r="T34" i="14"/>
  <c r="T37" i="14" s="1"/>
  <c r="R49" i="14"/>
  <c r="T49" i="14" s="1"/>
  <c r="U49" i="14" s="1"/>
  <c r="R17" i="14"/>
  <c r="R48" i="14"/>
  <c r="T48" i="14" s="1"/>
  <c r="U48" i="14" s="1"/>
  <c r="T70" i="14"/>
  <c r="U70" i="14" s="1"/>
  <c r="S50" i="14"/>
  <c r="T15" i="14"/>
  <c r="T17" i="14" s="1"/>
  <c r="T25" i="14"/>
  <c r="T30" i="14"/>
  <c r="T32" i="14" s="1"/>
  <c r="R47" i="14"/>
  <c r="Q50" i="14"/>
  <c r="T57" i="14"/>
  <c r="T52" i="14"/>
  <c r="T53" i="14"/>
  <c r="U53" i="14" s="1"/>
  <c r="T54" i="14"/>
  <c r="U54" i="14" s="1"/>
  <c r="T72" i="14"/>
  <c r="T75" i="14" s="1"/>
  <c r="U75" i="14" s="1"/>
  <c r="G57" i="14"/>
  <c r="G54" i="14"/>
  <c r="G53" i="14"/>
  <c r="G52" i="14"/>
  <c r="G74" i="14"/>
  <c r="G73" i="14"/>
  <c r="G72" i="14"/>
  <c r="G69" i="14"/>
  <c r="G68" i="14"/>
  <c r="G67" i="14"/>
  <c r="G64" i="14"/>
  <c r="G63" i="14"/>
  <c r="G62" i="14"/>
  <c r="G59" i="14"/>
  <c r="G58" i="14"/>
  <c r="T12" i="14" l="1"/>
  <c r="R12" i="14"/>
  <c r="U12" i="14"/>
  <c r="T27" i="14"/>
  <c r="T60" i="14"/>
  <c r="U60" i="14" s="1"/>
  <c r="U57" i="14"/>
  <c r="G65" i="14"/>
  <c r="T55" i="14"/>
  <c r="U55" i="14" s="1"/>
  <c r="R50" i="14"/>
  <c r="G60" i="14"/>
  <c r="G75" i="14"/>
  <c r="T47" i="14"/>
  <c r="U47" i="14" s="1"/>
  <c r="G55" i="14"/>
  <c r="G70" i="14"/>
  <c r="T50" i="14" l="1"/>
  <c r="U50" i="14" s="1"/>
  <c r="G36" i="14"/>
  <c r="I36" i="14" s="1"/>
  <c r="G35" i="14"/>
  <c r="G34" i="14"/>
  <c r="I34" i="14" s="1"/>
  <c r="G31" i="14"/>
  <c r="I31" i="14" s="1"/>
  <c r="G30" i="14"/>
  <c r="I30" i="14" s="1"/>
  <c r="G29" i="14"/>
  <c r="I29" i="14" s="1"/>
  <c r="G26" i="14"/>
  <c r="G25" i="14"/>
  <c r="I25" i="14" s="1"/>
  <c r="G24" i="14"/>
  <c r="I24" i="14" s="1"/>
  <c r="G21" i="14"/>
  <c r="I21" i="14" s="1"/>
  <c r="G20" i="14"/>
  <c r="I20" i="14" s="1"/>
  <c r="G19" i="14"/>
  <c r="I19" i="14" s="1"/>
  <c r="G16" i="14"/>
  <c r="G15" i="14"/>
  <c r="G14" i="14"/>
  <c r="I14" i="14" s="1"/>
  <c r="F37" i="14"/>
  <c r="J16" i="14"/>
  <c r="J15" i="14"/>
  <c r="K15" i="14" s="1"/>
  <c r="V15" i="14" s="1"/>
  <c r="J14" i="14"/>
  <c r="K14" i="14" s="1"/>
  <c r="V14" i="14" s="1"/>
  <c r="J74" i="14"/>
  <c r="J73" i="14"/>
  <c r="J72" i="14"/>
  <c r="J69" i="14"/>
  <c r="J68" i="14"/>
  <c r="J67" i="14"/>
  <c r="J64" i="14"/>
  <c r="J63" i="14"/>
  <c r="J62" i="14"/>
  <c r="J59" i="14"/>
  <c r="J58" i="14"/>
  <c r="J57" i="14"/>
  <c r="J54" i="14"/>
  <c r="J53" i="14"/>
  <c r="J52" i="14"/>
  <c r="J36" i="14"/>
  <c r="K36" i="14" s="1"/>
  <c r="J35" i="14"/>
  <c r="K35" i="14" s="1"/>
  <c r="J34" i="14"/>
  <c r="K34" i="14" s="1"/>
  <c r="J31" i="14"/>
  <c r="K31" i="14" s="1"/>
  <c r="V31" i="14" s="1"/>
  <c r="J30" i="14"/>
  <c r="K30" i="14" s="1"/>
  <c r="V30" i="14" s="1"/>
  <c r="J29" i="14"/>
  <c r="K29" i="14" s="1"/>
  <c r="V29" i="14" s="1"/>
  <c r="J26" i="14"/>
  <c r="K26" i="14" s="1"/>
  <c r="V26" i="14" s="1"/>
  <c r="J25" i="14"/>
  <c r="K25" i="14" s="1"/>
  <c r="V25" i="14" s="1"/>
  <c r="J24" i="14"/>
  <c r="K24" i="14" s="1"/>
  <c r="V24" i="14" s="1"/>
  <c r="J21" i="14"/>
  <c r="K21" i="14" s="1"/>
  <c r="V21" i="14" s="1"/>
  <c r="J20" i="14"/>
  <c r="K20" i="14" s="1"/>
  <c r="V20" i="14" s="1"/>
  <c r="J19" i="14"/>
  <c r="K19" i="14" s="1"/>
  <c r="V19" i="14" s="1"/>
  <c r="F9" i="14"/>
  <c r="E9" i="14"/>
  <c r="E11" i="14"/>
  <c r="E10" i="14"/>
  <c r="I74" i="14"/>
  <c r="I73" i="14"/>
  <c r="I72" i="14"/>
  <c r="I69" i="14"/>
  <c r="I68" i="14"/>
  <c r="I67" i="14"/>
  <c r="I64" i="14"/>
  <c r="I63" i="14"/>
  <c r="I62" i="14"/>
  <c r="I59" i="14"/>
  <c r="I58" i="14"/>
  <c r="I57" i="14"/>
  <c r="I54" i="14"/>
  <c r="I53" i="14"/>
  <c r="I52" i="14"/>
  <c r="I35" i="14"/>
  <c r="I26" i="14"/>
  <c r="J9" i="14" l="1"/>
  <c r="K16" i="14"/>
  <c r="V16" i="14" s="1"/>
  <c r="H75" i="14"/>
  <c r="F75" i="14"/>
  <c r="E75" i="14"/>
  <c r="K74" i="14"/>
  <c r="K73" i="14"/>
  <c r="K72" i="14"/>
  <c r="H70" i="14"/>
  <c r="F70" i="14"/>
  <c r="E70" i="14"/>
  <c r="H65" i="14"/>
  <c r="F65" i="14"/>
  <c r="E65" i="14"/>
  <c r="K64" i="14"/>
  <c r="K63" i="14"/>
  <c r="K62" i="14"/>
  <c r="H60" i="14"/>
  <c r="F60" i="14"/>
  <c r="E60" i="14"/>
  <c r="H55" i="14"/>
  <c r="F55" i="14"/>
  <c r="E55" i="14"/>
  <c r="K53" i="14"/>
  <c r="K52" i="14"/>
  <c r="L50" i="14"/>
  <c r="L49" i="14"/>
  <c r="H49" i="14"/>
  <c r="F49" i="14"/>
  <c r="E49" i="14"/>
  <c r="L48" i="14"/>
  <c r="H48" i="14"/>
  <c r="F48" i="14"/>
  <c r="E48" i="14"/>
  <c r="L47" i="14"/>
  <c r="H47" i="14"/>
  <c r="F47" i="14"/>
  <c r="E47" i="14"/>
  <c r="H37" i="14"/>
  <c r="E37" i="14"/>
  <c r="J37" i="14" s="1"/>
  <c r="H32" i="14"/>
  <c r="F32" i="14"/>
  <c r="E32" i="14"/>
  <c r="I32" i="14"/>
  <c r="H27" i="14"/>
  <c r="F27" i="14"/>
  <c r="E27" i="14"/>
  <c r="H22" i="14"/>
  <c r="F22" i="14"/>
  <c r="E22" i="14"/>
  <c r="H17" i="14"/>
  <c r="F17" i="14"/>
  <c r="E17" i="14"/>
  <c r="I16" i="14"/>
  <c r="I15" i="14"/>
  <c r="H11" i="14"/>
  <c r="F11" i="14"/>
  <c r="J11" i="14" s="1"/>
  <c r="H10" i="14"/>
  <c r="F10" i="14"/>
  <c r="J10" i="14" s="1"/>
  <c r="H9" i="14"/>
  <c r="K9" i="14" s="1"/>
  <c r="V9" i="14" s="1"/>
  <c r="K10" i="14" l="1"/>
  <c r="V10" i="14" s="1"/>
  <c r="J47" i="14"/>
  <c r="K11" i="14"/>
  <c r="V11" i="14" s="1"/>
  <c r="J75" i="14"/>
  <c r="J65" i="14"/>
  <c r="K65" i="14" s="1"/>
  <c r="J55" i="14"/>
  <c r="J60" i="14"/>
  <c r="J70" i="14"/>
  <c r="J48" i="14"/>
  <c r="J49" i="14"/>
  <c r="K37" i="14"/>
  <c r="J22" i="14"/>
  <c r="K22" i="14" s="1"/>
  <c r="V22" i="14" s="1"/>
  <c r="J27" i="14"/>
  <c r="K27" i="14" s="1"/>
  <c r="V27" i="14" s="1"/>
  <c r="J32" i="14"/>
  <c r="K32" i="14" s="1"/>
  <c r="V32" i="14" s="1"/>
  <c r="J17" i="14"/>
  <c r="K17" i="14" s="1"/>
  <c r="V17" i="14" s="1"/>
  <c r="G48" i="14"/>
  <c r="I48" i="14" s="1"/>
  <c r="I65" i="14"/>
  <c r="K67" i="14"/>
  <c r="I17" i="14"/>
  <c r="I75" i="14"/>
  <c r="I27" i="14"/>
  <c r="K59" i="14"/>
  <c r="K69" i="14"/>
  <c r="I37" i="14"/>
  <c r="I70" i="14"/>
  <c r="K68" i="14"/>
  <c r="E12" i="14"/>
  <c r="G47" i="14"/>
  <c r="G49" i="14"/>
  <c r="I49" i="14" s="1"/>
  <c r="K54" i="14"/>
  <c r="K58" i="14"/>
  <c r="F12" i="14"/>
  <c r="G10" i="14"/>
  <c r="I10" i="14" s="1"/>
  <c r="E50" i="14"/>
  <c r="H50" i="14"/>
  <c r="G11" i="14"/>
  <c r="I11" i="14" s="1"/>
  <c r="F50" i="14"/>
  <c r="I22" i="14"/>
  <c r="I55" i="14"/>
  <c r="G17" i="14"/>
  <c r="G22" i="14"/>
  <c r="G27" i="14"/>
  <c r="G32" i="14"/>
  <c r="G37" i="14"/>
  <c r="H12" i="14"/>
  <c r="G9" i="14"/>
  <c r="I9" i="14" s="1"/>
  <c r="J12" i="14" l="1"/>
  <c r="K12" i="14"/>
  <c r="V12" i="14" s="1"/>
  <c r="K75" i="14"/>
  <c r="K55" i="14"/>
  <c r="J50" i="14"/>
  <c r="K48" i="14"/>
  <c r="G12" i="14"/>
  <c r="K70" i="14"/>
  <c r="I60" i="14"/>
  <c r="K60" i="14" s="1"/>
  <c r="K57" i="14"/>
  <c r="I47" i="14"/>
  <c r="I50" i="14" s="1"/>
  <c r="G50" i="14"/>
  <c r="K49" i="14"/>
  <c r="I12" i="14"/>
  <c r="K47" i="14" l="1"/>
  <c r="K50" i="14"/>
</calcChain>
</file>

<file path=xl/sharedStrings.xml><?xml version="1.0" encoding="utf-8"?>
<sst xmlns="http://schemas.openxmlformats.org/spreadsheetml/2006/main" count="1973" uniqueCount="353">
  <si>
    <t>WK</t>
  </si>
  <si>
    <t>PK</t>
  </si>
  <si>
    <t>GK</t>
  </si>
  <si>
    <t>GT</t>
  </si>
  <si>
    <t>KODGUS</t>
  </si>
  <si>
    <t>ROK</t>
  </si>
  <si>
    <t>Stopień</t>
  </si>
  <si>
    <t>mianowany</t>
  </si>
  <si>
    <t>dyplomowany</t>
  </si>
  <si>
    <t>2200000</t>
  </si>
  <si>
    <t>2215000</t>
  </si>
  <si>
    <t>2214000</t>
  </si>
  <si>
    <t>2212000</t>
  </si>
  <si>
    <t>2216000</t>
  </si>
  <si>
    <t>2213000</t>
  </si>
  <si>
    <t>2211000</t>
  </si>
  <si>
    <t>2210000</t>
  </si>
  <si>
    <t>2209000</t>
  </si>
  <si>
    <t>2208000</t>
  </si>
  <si>
    <t>2207000</t>
  </si>
  <si>
    <t>2206000</t>
  </si>
  <si>
    <t>2205000</t>
  </si>
  <si>
    <t>2204000</t>
  </si>
  <si>
    <t>2203000</t>
  </si>
  <si>
    <t>2202000</t>
  </si>
  <si>
    <t>2201000</t>
  </si>
  <si>
    <t>2205083</t>
  </si>
  <si>
    <t>2216053</t>
  </si>
  <si>
    <t>2213093</t>
  </si>
  <si>
    <t>2207043</t>
  </si>
  <si>
    <t>2214043</t>
  </si>
  <si>
    <t>2210023</t>
  </si>
  <si>
    <t>2201063</t>
  </si>
  <si>
    <t>2212053</t>
  </si>
  <si>
    <t>2205023</t>
  </si>
  <si>
    <t>2214023</t>
  </si>
  <si>
    <t>2216013</t>
  </si>
  <si>
    <t>2203043</t>
  </si>
  <si>
    <t>2202043</t>
  </si>
  <si>
    <t>2203023</t>
  </si>
  <si>
    <t>2202023</t>
  </si>
  <si>
    <t>2201023</t>
  </si>
  <si>
    <t>2209073</t>
  </si>
  <si>
    <t>2208021</t>
  </si>
  <si>
    <t>2215031</t>
  </si>
  <si>
    <t>2212011</t>
  </si>
  <si>
    <t>2214011</t>
  </si>
  <si>
    <t>2263000</t>
  </si>
  <si>
    <t>2213031</t>
  </si>
  <si>
    <t>2213021</t>
  </si>
  <si>
    <t>2215021</t>
  </si>
  <si>
    <t>2215011</t>
  </si>
  <si>
    <t>2211031</t>
  </si>
  <si>
    <t>2204011</t>
  </si>
  <si>
    <t>2209011</t>
  </si>
  <si>
    <t>2208011</t>
  </si>
  <si>
    <t>2207011</t>
  </si>
  <si>
    <t>2210011</t>
  </si>
  <si>
    <t>2206011</t>
  </si>
  <si>
    <t>2211011</t>
  </si>
  <si>
    <t>2262000</t>
  </si>
  <si>
    <t>2261000</t>
  </si>
  <si>
    <t>2203011</t>
  </si>
  <si>
    <t>2202011</t>
  </si>
  <si>
    <t>2215082</t>
  </si>
  <si>
    <t>2213132</t>
  </si>
  <si>
    <t>2208052</t>
  </si>
  <si>
    <t>2215102</t>
  </si>
  <si>
    <t>2212102</t>
  </si>
  <si>
    <t>2201102</t>
  </si>
  <si>
    <t>2204082</t>
  </si>
  <si>
    <t>2201092</t>
  </si>
  <si>
    <t>2214062</t>
  </si>
  <si>
    <t>2212082</t>
  </si>
  <si>
    <t>2210052</t>
  </si>
  <si>
    <t>2215092</t>
  </si>
  <si>
    <t>2205072</t>
  </si>
  <si>
    <t>2204072</t>
  </si>
  <si>
    <t>2214052</t>
  </si>
  <si>
    <t>2205062</t>
  </si>
  <si>
    <t>2201082</t>
  </si>
  <si>
    <t>2210042</t>
  </si>
  <si>
    <t>2216042</t>
  </si>
  <si>
    <t>2216032</t>
  </si>
  <si>
    <t>2213122</t>
  </si>
  <si>
    <t>2209082</t>
  </si>
  <si>
    <t>2206082</t>
  </si>
  <si>
    <t>2205052</t>
  </si>
  <si>
    <t>2213112</t>
  </si>
  <si>
    <t>2212092</t>
  </si>
  <si>
    <t>2213102</t>
  </si>
  <si>
    <t>2205042</t>
  </si>
  <si>
    <t>2207062</t>
  </si>
  <si>
    <t>2203072</t>
  </si>
  <si>
    <t>2207052</t>
  </si>
  <si>
    <t>2211072</t>
  </si>
  <si>
    <t>2204062</t>
  </si>
  <si>
    <t>2204052</t>
  </si>
  <si>
    <t>2205032</t>
  </si>
  <si>
    <t>2203062</t>
  </si>
  <si>
    <t>2204042</t>
  </si>
  <si>
    <t>2212072</t>
  </si>
  <si>
    <t>2201072</t>
  </si>
  <si>
    <t>2210032</t>
  </si>
  <si>
    <t>2213082</t>
  </si>
  <si>
    <t>2213072</t>
  </si>
  <si>
    <t>2208042</t>
  </si>
  <si>
    <t>2206072</t>
  </si>
  <si>
    <t>2214032</t>
  </si>
  <si>
    <t>2209062</t>
  </si>
  <si>
    <t>2216022</t>
  </si>
  <si>
    <t>2209042</t>
  </si>
  <si>
    <t>2215072</t>
  </si>
  <si>
    <t>2213062</t>
  </si>
  <si>
    <t>2206062</t>
  </si>
  <si>
    <t>2201052</t>
  </si>
  <si>
    <t>2206052</t>
  </si>
  <si>
    <t>2215062</t>
  </si>
  <si>
    <t>2209032</t>
  </si>
  <si>
    <t>2207032</t>
  </si>
  <si>
    <t>2211062</t>
  </si>
  <si>
    <t>2206042</t>
  </si>
  <si>
    <t>2201042</t>
  </si>
  <si>
    <t>2211052</t>
  </si>
  <si>
    <t>2202052</t>
  </si>
  <si>
    <t>2204032</t>
  </si>
  <si>
    <t>2203052</t>
  </si>
  <si>
    <t>2206032</t>
  </si>
  <si>
    <t>2213052</t>
  </si>
  <si>
    <t>2212042</t>
  </si>
  <si>
    <t>2215052</t>
  </si>
  <si>
    <t>2207022</t>
  </si>
  <si>
    <t>2212032</t>
  </si>
  <si>
    <t>2206022</t>
  </si>
  <si>
    <t>2212022</t>
  </si>
  <si>
    <t>2203032</t>
  </si>
  <si>
    <t>2201032</t>
  </si>
  <si>
    <t>2202032</t>
  </si>
  <si>
    <t>2215042</t>
  </si>
  <si>
    <t>2205012</t>
  </si>
  <si>
    <t>2208032</t>
  </si>
  <si>
    <t>2204022</t>
  </si>
  <si>
    <t>2201012</t>
  </si>
  <si>
    <t>2213042</t>
  </si>
  <si>
    <t>Znak</t>
  </si>
  <si>
    <t>TypJST</t>
  </si>
  <si>
    <t>G</t>
  </si>
  <si>
    <t>W</t>
  </si>
  <si>
    <t>P</t>
  </si>
  <si>
    <t>M</t>
  </si>
  <si>
    <t>Gm. Osiek</t>
  </si>
  <si>
    <t>Gm. Stężyca</t>
  </si>
  <si>
    <t>Nowodworski</t>
  </si>
  <si>
    <t>Gm. Stegna</t>
  </si>
  <si>
    <t>M. Gdańsk</t>
  </si>
  <si>
    <t>Pomorskie</t>
  </si>
  <si>
    <t>Gm. Kościerzyna</t>
  </si>
  <si>
    <t>Gm. Przywidz</t>
  </si>
  <si>
    <t>M. Gdynia</t>
  </si>
  <si>
    <t>M. Krynica Morska</t>
  </si>
  <si>
    <t>M. Tczew</t>
  </si>
  <si>
    <t>Chojnicki</t>
  </si>
  <si>
    <t>Gm. Liniewo</t>
  </si>
  <si>
    <t>Gm. Malbork</t>
  </si>
  <si>
    <t>Gm. Słupsk</t>
  </si>
  <si>
    <t>Gm. Subkowy</t>
  </si>
  <si>
    <t>M. Człuchów</t>
  </si>
  <si>
    <t>M.-Gm. Czarne</t>
  </si>
  <si>
    <t>M.-Gm. Kartuzy</t>
  </si>
  <si>
    <t>Bytowski</t>
  </si>
  <si>
    <t>Kościerski</t>
  </si>
  <si>
    <t>Pucki</t>
  </si>
  <si>
    <t>Gm. Dziemiany</t>
  </si>
  <si>
    <t>Gm. Linia</t>
  </si>
  <si>
    <t>Gm. Łęczyce</t>
  </si>
  <si>
    <t>Gm. Przodkowo</t>
  </si>
  <si>
    <t>Gm. Skórcz</t>
  </si>
  <si>
    <t>Gm. Wejherowo</t>
  </si>
  <si>
    <t>Gm. Wicko</t>
  </si>
  <si>
    <t>Gm. Zblewo</t>
  </si>
  <si>
    <t>Gm. Lipnica</t>
  </si>
  <si>
    <t>Gm. Lipusz</t>
  </si>
  <si>
    <t>Gm. Smołdzino</t>
  </si>
  <si>
    <t>Gm. Studzienice</t>
  </si>
  <si>
    <t>Gm. Bobowo</t>
  </si>
  <si>
    <t>Gm. Choczewo</t>
  </si>
  <si>
    <t>Gm. Kaliska</t>
  </si>
  <si>
    <t>Gm. Lubichowo</t>
  </si>
  <si>
    <t>Gm. Nowa Karczma</t>
  </si>
  <si>
    <t>Gm. Osieczna</t>
  </si>
  <si>
    <t>Gm. Parchowo</t>
  </si>
  <si>
    <t>Gm. Rzeczenica</t>
  </si>
  <si>
    <t>M. Kościerzyna</t>
  </si>
  <si>
    <t>M. Lębork</t>
  </si>
  <si>
    <t>M. Malbork</t>
  </si>
  <si>
    <t>M. Reda</t>
  </si>
  <si>
    <t>M. Słupsk</t>
  </si>
  <si>
    <t>M. Wejherowo</t>
  </si>
  <si>
    <t>M.-Gm. Bytów</t>
  </si>
  <si>
    <t>M.-Gm. Żukowo</t>
  </si>
  <si>
    <t>M. Łeba</t>
  </si>
  <si>
    <t>Kwidzyński</t>
  </si>
  <si>
    <t>Gm. Dębnica Kaszubska</t>
  </si>
  <si>
    <t>Gm. Gniewino</t>
  </si>
  <si>
    <t>Gm. Mikołajki Pomorskie</t>
  </si>
  <si>
    <t>Gm. Sierakowice</t>
  </si>
  <si>
    <t>M.-Gm. Gniew</t>
  </si>
  <si>
    <t>M.-Gm. Miastko</t>
  </si>
  <si>
    <t>M.-Gm. Skarszewy</t>
  </si>
  <si>
    <t>M.-Gm. Sztum</t>
  </si>
  <si>
    <t>M. Ustka</t>
  </si>
  <si>
    <t>M.-Gm. Pelplin</t>
  </si>
  <si>
    <t>Sztumski</t>
  </si>
  <si>
    <t>Wejherowski</t>
  </si>
  <si>
    <t>Gm. Morzeszczyn</t>
  </si>
  <si>
    <t>M.-Gm. Czersk</t>
  </si>
  <si>
    <t>Malborski</t>
  </si>
  <si>
    <t>Starogardzki</t>
  </si>
  <si>
    <t>Gm. Konarzyny</t>
  </si>
  <si>
    <t>Gm. Nowa Wieś Lęborska</t>
  </si>
  <si>
    <t>Gm. Ostaszewo</t>
  </si>
  <si>
    <t>Gm. Kosakowo</t>
  </si>
  <si>
    <t>Gm. Puck</t>
  </si>
  <si>
    <t>Gm. Stare Pole</t>
  </si>
  <si>
    <t>Gm. Stary Dzierzgoń</t>
  </si>
  <si>
    <t>Gm. Sulęczyno</t>
  </si>
  <si>
    <t>Gm. Stary Targ</t>
  </si>
  <si>
    <t>Gm. Trąbki Wielkie</t>
  </si>
  <si>
    <t>M. Rumia</t>
  </si>
  <si>
    <t>M.-Gm. Kępice</t>
  </si>
  <si>
    <t>M. Hel</t>
  </si>
  <si>
    <t>Gm. Suchy Dąb</t>
  </si>
  <si>
    <t>Gm. Szemud</t>
  </si>
  <si>
    <t>M. Pruszcz Gdański</t>
  </si>
  <si>
    <t>M. Skórcz</t>
  </si>
  <si>
    <t>M. Sopot</t>
  </si>
  <si>
    <t>2264000</t>
  </si>
  <si>
    <t>Człuchowski</t>
  </si>
  <si>
    <t>Kartuski</t>
  </si>
  <si>
    <t>Gm. Cedry Wielkie</t>
  </si>
  <si>
    <t>Gm. Człuchów</t>
  </si>
  <si>
    <t>Gm. Gardeja</t>
  </si>
  <si>
    <t>Gm. Kolbudy</t>
  </si>
  <si>
    <t>Gm. Kołczygłowy</t>
  </si>
  <si>
    <t>Gm. Kwidzyn</t>
  </si>
  <si>
    <t>Gdański</t>
  </si>
  <si>
    <t>M. Kwidzyn</t>
  </si>
  <si>
    <t>Lęborski</t>
  </si>
  <si>
    <t>Gm. Borzytuchom</t>
  </si>
  <si>
    <t>Gm. Cewice</t>
  </si>
  <si>
    <t>Gm. Chojnice</t>
  </si>
  <si>
    <t>Gm. Damnica</t>
  </si>
  <si>
    <t>Gm. Sztutowo</t>
  </si>
  <si>
    <t>Gm. Tczew</t>
  </si>
  <si>
    <t>M. Chojnice</t>
  </si>
  <si>
    <t>M.-Gm. Brusy</t>
  </si>
  <si>
    <t>M.-Gm. Dzierzgoń</t>
  </si>
  <si>
    <t>M.-Gm. Nowy Staw</t>
  </si>
  <si>
    <t>M. Starogard Gdański</t>
  </si>
  <si>
    <t>Gm. Chmielno</t>
  </si>
  <si>
    <t>Gm. Główczyce</t>
  </si>
  <si>
    <t>Gm. Lichnowy</t>
  </si>
  <si>
    <t>Gm. Ryjewo</t>
  </si>
  <si>
    <t>Gm. Sadlinki</t>
  </si>
  <si>
    <t>Gm. Smętowo Graniczne</t>
  </si>
  <si>
    <t>Gm. Starogard Gdański</t>
  </si>
  <si>
    <t>Gm. Tuchomie</t>
  </si>
  <si>
    <t>Gm. Ustka</t>
  </si>
  <si>
    <t>M.-Gm. Debrzno</t>
  </si>
  <si>
    <t>M.-Gm. Nowy Dwór Gdański</t>
  </si>
  <si>
    <t>M. Puck</t>
  </si>
  <si>
    <t>Słupski</t>
  </si>
  <si>
    <t>Tczewski</t>
  </si>
  <si>
    <t>Gm. Czarna Dąbrówka</t>
  </si>
  <si>
    <t>Gm. Karsin</t>
  </si>
  <si>
    <t>Gm. Koczała</t>
  </si>
  <si>
    <t>Gm. Miłoradz</t>
  </si>
  <si>
    <t>Gm. Potęgowo</t>
  </si>
  <si>
    <t>Gm. Przechlewo</t>
  </si>
  <si>
    <t>Gm. Krokowa</t>
  </si>
  <si>
    <t>Gm. Luzino</t>
  </si>
  <si>
    <t>Gm. Pruszcz Gdański</t>
  </si>
  <si>
    <t>Gm. Pszczółki</t>
  </si>
  <si>
    <t>Gm. Somonino</t>
  </si>
  <si>
    <t>Gm. Stara Kiszewa</t>
  </si>
  <si>
    <t>Gm. Trzebielino</t>
  </si>
  <si>
    <t>M.-Gm. Prabuty</t>
  </si>
  <si>
    <t>NazwaJST</t>
  </si>
  <si>
    <t>Lp.</t>
  </si>
  <si>
    <t xml:space="preserve">Średnie  wynagrodzenie </t>
  </si>
  <si>
    <t xml:space="preserve">Kwota różnicy </t>
  </si>
  <si>
    <t>Dynamika przeciętnego miesięcznego wynagrodznia (wydatki poniesione bez dodatku)</t>
  </si>
  <si>
    <t>RAZEM</t>
  </si>
  <si>
    <t>WSZYSTKIE JST i Związki JST</t>
  </si>
  <si>
    <t xml:space="preserve">Województwa samorządowe  </t>
  </si>
  <si>
    <t xml:space="preserve">Powiaty </t>
  </si>
  <si>
    <t xml:space="preserve">Miasta na prawach powiatu </t>
  </si>
  <si>
    <t xml:space="preserve">Gminy  </t>
  </si>
  <si>
    <t xml:space="preserve">Związki JST </t>
  </si>
  <si>
    <t xml:space="preserve">WSZYSTKIE JST i Związki JST </t>
  </si>
  <si>
    <t xml:space="preserve">Województwa samorządowe </t>
  </si>
  <si>
    <t>Powiaty</t>
  </si>
  <si>
    <t>Miasta na prawach powiatu</t>
  </si>
  <si>
    <t>Gminy</t>
  </si>
  <si>
    <t>Związki JST</t>
  </si>
  <si>
    <t>rok poprzedni =100</t>
  </si>
  <si>
    <t>Średnioroczna liczba etatów</t>
  </si>
  <si>
    <t>Przeciętne MIESIĘCZNE wydatki  wynagrodzenia nauczycieli</t>
  </si>
  <si>
    <t xml:space="preserve">Przeciętny 
dodatek uzupełniający przypadający do wypłaty na etat </t>
  </si>
  <si>
    <t>Liczba JST, w których analiza wynagrodzeń wskazała konieczność wypłacenia dodatku uzupełniającego</t>
  </si>
  <si>
    <t>M.-Gm. Czarna Woda</t>
  </si>
  <si>
    <t>2213013</t>
  </si>
  <si>
    <t>2211043</t>
  </si>
  <si>
    <t>M.-Gm. Władysławowo</t>
  </si>
  <si>
    <t>M.-Gm. Jastarnia</t>
  </si>
  <si>
    <t>2211023</t>
  </si>
  <si>
    <t>Nauczyciele stażyści, kontraktowi, początkujący, mianowani i dyplomowani</t>
  </si>
  <si>
    <t>od dnia
1 stycznia
do dnia
31 sierpnia</t>
  </si>
  <si>
    <t xml:space="preserve">od dnia 
1 stycznia 
do dnia 
30 kwietnia </t>
  </si>
  <si>
    <t>od dnia 
1 maja 
do dnia 
31 sierpnia</t>
  </si>
  <si>
    <t>początkujący</t>
  </si>
  <si>
    <t>Średnia liczba etatów nauczycieli</t>
  </si>
  <si>
    <t>Suma iloczynów średniej liczby etatów nauczycieli
i średnich wynagrodzeń nauczycieli</t>
  </si>
  <si>
    <t>kol. 11 - kol. 10</t>
  </si>
  <si>
    <r>
      <t xml:space="preserve">Informacja o wysokości </t>
    </r>
    <r>
      <rPr>
        <b/>
        <u/>
        <sz val="12"/>
        <color rgb="FF000000"/>
        <rFont val="Calibri"/>
        <family val="2"/>
        <charset val="238"/>
        <scheme val="minor"/>
      </rPr>
      <t>przeciętnego dodatku uzupełniającego</t>
    </r>
    <r>
      <rPr>
        <sz val="12"/>
        <color indexed="8"/>
        <rFont val="Calibri"/>
        <family val="2"/>
        <charset val="238"/>
        <scheme val="minor"/>
      </rPr>
      <t xml:space="preserve"> na poszczególnych stopniach awansu zawodowego w szkołach prowadzonych przez JEDNOSTKI SAMORZĄDU TERYTORIALNEGO</t>
    </r>
  </si>
  <si>
    <t>od dnia
1 stycznia
do dnia
31 grudnia</t>
  </si>
  <si>
    <t>[(kol. 5)*12+(kol 6)*0] 
/ 12</t>
  </si>
  <si>
    <t>(kol. 8 / kol. 10) / 12</t>
  </si>
  <si>
    <t>kol. 8 - kol. 7</t>
  </si>
  <si>
    <t>Nauczyciele, o których mowa w art. 30 ust. 3 ustawy</t>
  </si>
  <si>
    <t>Wydatki poniesione 
w 2023 r. na 
wynagrodzenia 
nauczycieli w 
składnikach, o 
których mowa w 
art. 30 ust.1 ustawy</t>
  </si>
  <si>
    <t>Średnie wynagrodzenie</t>
  </si>
  <si>
    <t>Iloczyn średniej liczby etatów nauczycieli i średnich wynagrodzeń nauczycieli</t>
  </si>
  <si>
    <t>Wydatki poniesione w 2024 r. na wynagrodzenia nauczycieli w składnikach</t>
  </si>
  <si>
    <t>(kol. 6 / kol. 4) / 12</t>
  </si>
  <si>
    <t>kol. 6 - kol. 5</t>
  </si>
  <si>
    <t>kol. 7 / kol. 4</t>
  </si>
  <si>
    <t>kol. 9 / kol. 10</t>
  </si>
  <si>
    <t>Wskaźniki</t>
  </si>
  <si>
    <t>Średnie-kol4</t>
  </si>
  <si>
    <t>Średnia-etatów-kol5</t>
  </si>
  <si>
    <t>Iloczyn-średniej-kol6</t>
  </si>
  <si>
    <t>Wydatki-poniesione-kol7</t>
  </si>
  <si>
    <t>Kwota-różnicy-kol9</t>
  </si>
  <si>
    <t>nauczyciel początkujący</t>
  </si>
  <si>
    <t>nauczyciel mianowany</t>
  </si>
  <si>
    <t>nauczyciel dyplomowany</t>
  </si>
  <si>
    <t xml:space="preserve">Informacja z wysokości średnich wynagrodzeń nauczycieli na poszczególnych stopniach awansu zawodowego w szkołach prowadzonych przez JEDNOSTKI SAMORZĄDU TERYTORIALNEGO </t>
  </si>
  <si>
    <t>[(kol. 5)*12+(kol 6)*0]/12</t>
  </si>
  <si>
    <t>od dnia 1 stycznia 
do dnia 31 grudnia</t>
  </si>
  <si>
    <t>Wydatki poniesione w 2025 r. na wynagrodzenia nauczycieli w składnikach</t>
  </si>
  <si>
    <t>2212063</t>
  </si>
  <si>
    <t>M.-Gm. Kobylnica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</si>
</sst>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_ ;[Red]\-#,##0.00\ "/>
  </numFmts>
  <fonts count="18">
    <font>
      <sz val="10"/>
      <name val="Arial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u/>
      <sz val="12"/>
      <color rgb="FF000000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2" fillId="0" borderId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97">
    <xf numFmtId="0" fontId="0" fillId="0" borderId="0" xfId="0"/>
    <xf numFmtId="0" fontId="5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/>
    <xf numFmtId="0" fontId="9" fillId="0" borderId="0" xfId="3" applyFont="1"/>
    <xf numFmtId="0" fontId="10" fillId="0" borderId="1" xfId="3" applyFont="1" applyBorder="1" applyAlignment="1">
      <alignment vertical="center"/>
    </xf>
    <xf numFmtId="4" fontId="9" fillId="0" borderId="1" xfId="0" applyNumberFormat="1" applyFont="1" applyBorder="1" applyAlignment="1">
      <alignment vertical="center"/>
    </xf>
    <xf numFmtId="4" fontId="9" fillId="0" borderId="1" xfId="3" applyNumberFormat="1" applyFont="1" applyBorder="1"/>
    <xf numFmtId="4" fontId="10" fillId="0" borderId="1" xfId="3" applyNumberFormat="1" applyFont="1" applyBorder="1"/>
    <xf numFmtId="165" fontId="10" fillId="0" borderId="1" xfId="3" applyNumberFormat="1" applyFont="1" applyBorder="1" applyProtection="1">
      <protection locked="0"/>
    </xf>
    <xf numFmtId="165" fontId="10" fillId="0" borderId="1" xfId="3" applyNumberFormat="1" applyFont="1" applyBorder="1"/>
    <xf numFmtId="0" fontId="10" fillId="0" borderId="1" xfId="3" applyFont="1" applyBorder="1" applyAlignment="1">
      <alignment vertical="center" wrapText="1"/>
    </xf>
    <xf numFmtId="0" fontId="11" fillId="0" borderId="1" xfId="3" applyFont="1" applyBorder="1" applyAlignment="1">
      <alignment horizontal="center"/>
    </xf>
    <xf numFmtId="0" fontId="11" fillId="0" borderId="1" xfId="3" applyFont="1" applyBorder="1" applyAlignment="1">
      <alignment horizontal="center" vertical="center"/>
    </xf>
    <xf numFmtId="0" fontId="9" fillId="2" borderId="1" xfId="3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4" fontId="9" fillId="2" borderId="1" xfId="3" applyNumberFormat="1" applyFont="1" applyFill="1" applyBorder="1"/>
    <xf numFmtId="4" fontId="10" fillId="2" borderId="1" xfId="3" applyNumberFormat="1" applyFont="1" applyFill="1" applyBorder="1"/>
    <xf numFmtId="3" fontId="10" fillId="2" borderId="1" xfId="3" applyNumberFormat="1" applyFont="1" applyFill="1" applyBorder="1"/>
    <xf numFmtId="4" fontId="9" fillId="4" borderId="1" xfId="3" applyNumberFormat="1" applyFont="1" applyFill="1" applyBorder="1" applyProtection="1">
      <protection locked="0"/>
    </xf>
    <xf numFmtId="164" fontId="9" fillId="2" borderId="1" xfId="4" applyNumberFormat="1" applyFont="1" applyFill="1" applyBorder="1"/>
    <xf numFmtId="164" fontId="10" fillId="2" borderId="1" xfId="4" applyNumberFormat="1" applyFont="1" applyFill="1" applyBorder="1"/>
    <xf numFmtId="3" fontId="9" fillId="2" borderId="1" xfId="4" applyNumberFormat="1" applyFont="1" applyFill="1" applyBorder="1" applyAlignment="1" applyProtection="1"/>
    <xf numFmtId="3" fontId="9" fillId="4" borderId="1" xfId="4" applyNumberFormat="1" applyFont="1" applyFill="1" applyBorder="1" applyAlignment="1" applyProtection="1"/>
    <xf numFmtId="3" fontId="10" fillId="4" borderId="1" xfId="3" applyNumberFormat="1" applyFont="1" applyFill="1" applyBorder="1"/>
    <xf numFmtId="4" fontId="9" fillId="5" borderId="1" xfId="3" applyNumberFormat="1" applyFont="1" applyFill="1" applyBorder="1" applyProtection="1">
      <protection locked="0"/>
    </xf>
    <xf numFmtId="0" fontId="11" fillId="5" borderId="1" xfId="3" applyFont="1" applyFill="1" applyBorder="1" applyAlignment="1">
      <alignment horizontal="center" vertical="center"/>
    </xf>
    <xf numFmtId="4" fontId="9" fillId="5" borderId="1" xfId="3" applyNumberFormat="1" applyFont="1" applyFill="1" applyBorder="1"/>
    <xf numFmtId="165" fontId="10" fillId="5" borderId="1" xfId="3" applyNumberFormat="1" applyFont="1" applyFill="1" applyBorder="1" applyProtection="1">
      <protection locked="0"/>
    </xf>
    <xf numFmtId="4" fontId="10" fillId="5" borderId="1" xfId="3" applyNumberFormat="1" applyFont="1" applyFill="1" applyBorder="1"/>
    <xf numFmtId="165" fontId="10" fillId="5" borderId="1" xfId="3" applyNumberFormat="1" applyFont="1" applyFill="1" applyBorder="1"/>
    <xf numFmtId="0" fontId="9" fillId="5" borderId="2" xfId="3" applyFont="1" applyFill="1" applyBorder="1"/>
    <xf numFmtId="3" fontId="10" fillId="5" borderId="8" xfId="3" applyNumberFormat="1" applyFont="1" applyFill="1" applyBorder="1"/>
    <xf numFmtId="3" fontId="10" fillId="2" borderId="8" xfId="3" applyNumberFormat="1" applyFont="1" applyFill="1" applyBorder="1"/>
    <xf numFmtId="0" fontId="9" fillId="2" borderId="2" xfId="3" applyFont="1" applyFill="1" applyBorder="1"/>
    <xf numFmtId="0" fontId="10" fillId="0" borderId="2" xfId="3" applyFont="1" applyBorder="1" applyAlignment="1">
      <alignment vertical="center"/>
    </xf>
    <xf numFmtId="0" fontId="9" fillId="0" borderId="8" xfId="3" applyFont="1" applyBorder="1"/>
    <xf numFmtId="0" fontId="10" fillId="0" borderId="8" xfId="3" applyFont="1" applyBorder="1" applyAlignment="1">
      <alignment vertical="center"/>
    </xf>
    <xf numFmtId="164" fontId="9" fillId="0" borderId="4" xfId="4" applyNumberFormat="1" applyFont="1" applyFill="1" applyBorder="1"/>
    <xf numFmtId="0" fontId="9" fillId="0" borderId="4" xfId="3" applyFont="1" applyBorder="1"/>
    <xf numFmtId="0" fontId="16" fillId="0" borderId="0" xfId="0" applyFont="1" applyAlignment="1">
      <alignment horizontal="center" vertical="center"/>
    </xf>
    <xf numFmtId="0" fontId="16" fillId="0" borderId="0" xfId="0" applyFont="1" applyAlignment="1" applyProtection="1">
      <alignment horizontal="center" vertical="center"/>
      <protection hidden="1"/>
    </xf>
    <xf numFmtId="4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9" fillId="0" borderId="1" xfId="3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1" xfId="3" applyFont="1" applyFill="1" applyBorder="1" applyAlignment="1">
      <alignment horizontal="center" vertical="center" wrapText="1"/>
    </xf>
    <xf numFmtId="0" fontId="10" fillId="2" borderId="8" xfId="3" applyFont="1" applyFill="1" applyBorder="1" applyAlignment="1">
      <alignment horizontal="center"/>
    </xf>
    <xf numFmtId="4" fontId="9" fillId="5" borderId="1" xfId="0" applyNumberFormat="1" applyFont="1" applyFill="1" applyBorder="1" applyAlignment="1">
      <alignment vertical="center"/>
    </xf>
    <xf numFmtId="0" fontId="10" fillId="5" borderId="8" xfId="3" applyFont="1" applyFill="1" applyBorder="1" applyAlignment="1">
      <alignment horizontal="center"/>
    </xf>
    <xf numFmtId="164" fontId="9" fillId="2" borderId="5" xfId="4" applyNumberFormat="1" applyFont="1" applyFill="1" applyBorder="1" applyAlignment="1">
      <alignment vertical="center"/>
    </xf>
    <xf numFmtId="4" fontId="9" fillId="0" borderId="5" xfId="3" applyNumberFormat="1" applyFont="1" applyBorder="1" applyAlignment="1">
      <alignment vertical="center"/>
    </xf>
    <xf numFmtId="165" fontId="10" fillId="0" borderId="5" xfId="3" applyNumberFormat="1" applyFont="1" applyBorder="1" applyAlignment="1" applyProtection="1">
      <alignment vertical="center"/>
      <protection locked="0"/>
    </xf>
    <xf numFmtId="4" fontId="9" fillId="4" borderId="5" xfId="3" applyNumberFormat="1" applyFont="1" applyFill="1" applyBorder="1" applyAlignment="1" applyProtection="1">
      <alignment vertical="center"/>
      <protection locked="0"/>
    </xf>
    <xf numFmtId="4" fontId="9" fillId="5" borderId="5" xfId="3" applyNumberFormat="1" applyFont="1" applyFill="1" applyBorder="1" applyAlignment="1">
      <alignment vertical="center"/>
    </xf>
    <xf numFmtId="4" fontId="9" fillId="5" borderId="1" xfId="3" applyNumberFormat="1" applyFont="1" applyFill="1" applyBorder="1" applyAlignment="1" applyProtection="1">
      <alignment vertical="center"/>
      <protection locked="0"/>
    </xf>
    <xf numFmtId="165" fontId="10" fillId="5" borderId="1" xfId="3" applyNumberFormat="1" applyFont="1" applyFill="1" applyBorder="1" applyAlignment="1" applyProtection="1">
      <alignment vertical="center"/>
      <protection locked="0"/>
    </xf>
    <xf numFmtId="4" fontId="9" fillId="2" borderId="5" xfId="3" applyNumberFormat="1" applyFont="1" applyFill="1" applyBorder="1" applyAlignment="1">
      <alignment vertical="center"/>
    </xf>
    <xf numFmtId="9" fontId="9" fillId="0" borderId="5" xfId="5" applyFont="1" applyBorder="1" applyAlignment="1" applyProtection="1">
      <alignment horizontal="left" vertical="center" wrapText="1"/>
    </xf>
    <xf numFmtId="4" fontId="9" fillId="5" borderId="5" xfId="3" applyNumberFormat="1" applyFont="1" applyFill="1" applyBorder="1" applyAlignment="1" applyProtection="1">
      <alignment vertical="center"/>
      <protection locked="0"/>
    </xf>
    <xf numFmtId="4" fontId="9" fillId="0" borderId="5" xfId="0" applyNumberFormat="1" applyFont="1" applyBorder="1" applyAlignment="1">
      <alignment vertical="center"/>
    </xf>
    <xf numFmtId="4" fontId="9" fillId="2" borderId="1" xfId="3" applyNumberFormat="1" applyFont="1" applyFill="1" applyBorder="1" applyAlignment="1">
      <alignment vertical="center"/>
    </xf>
    <xf numFmtId="164" fontId="9" fillId="2" borderId="1" xfId="4" applyNumberFormat="1" applyFont="1" applyFill="1" applyBorder="1" applyAlignment="1">
      <alignment vertical="center"/>
    </xf>
    <xf numFmtId="3" fontId="9" fillId="4" borderId="5" xfId="4" applyNumberFormat="1" applyFont="1" applyFill="1" applyBorder="1" applyAlignment="1" applyProtection="1">
      <alignment vertical="center"/>
    </xf>
    <xf numFmtId="3" fontId="9" fillId="2" borderId="5" xfId="4" applyNumberFormat="1" applyFont="1" applyFill="1" applyBorder="1" applyAlignment="1" applyProtection="1">
      <alignment vertical="center"/>
    </xf>
    <xf numFmtId="0" fontId="9" fillId="0" borderId="2" xfId="0" applyFont="1" applyBorder="1" applyAlignment="1">
      <alignment wrapText="1"/>
    </xf>
    <xf numFmtId="4" fontId="9" fillId="5" borderId="5" xfId="0" applyNumberFormat="1" applyFont="1" applyFill="1" applyBorder="1" applyAlignment="1">
      <alignment vertical="center"/>
    </xf>
    <xf numFmtId="9" fontId="9" fillId="5" borderId="5" xfId="5" applyFont="1" applyFill="1" applyBorder="1" applyAlignment="1" applyProtection="1">
      <alignment horizontal="left" vertical="center" wrapText="1"/>
    </xf>
    <xf numFmtId="0" fontId="9" fillId="5" borderId="2" xfId="0" applyFont="1" applyFill="1" applyBorder="1" applyAlignment="1">
      <alignment wrapText="1"/>
    </xf>
    <xf numFmtId="0" fontId="11" fillId="5" borderId="5" xfId="3" applyFont="1" applyFill="1" applyBorder="1" applyAlignment="1">
      <alignment horizontal="center" vertical="center"/>
    </xf>
    <xf numFmtId="0" fontId="11" fillId="0" borderId="5" xfId="3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 wrapText="1"/>
    </xf>
    <xf numFmtId="4" fontId="9" fillId="5" borderId="5" xfId="3" applyNumberFormat="1" applyFont="1" applyFill="1" applyBorder="1" applyProtection="1">
      <protection locked="0"/>
    </xf>
    <xf numFmtId="0" fontId="16" fillId="0" borderId="0" xfId="0" applyFont="1" applyAlignment="1">
      <alignment horizontal="center" vertical="center" wrapText="1"/>
    </xf>
    <xf numFmtId="0" fontId="12" fillId="0" borderId="0" xfId="3" applyFont="1"/>
    <xf numFmtId="0" fontId="15" fillId="0" borderId="0" xfId="3" applyFont="1" applyAlignment="1">
      <alignment vertical="center" wrapText="1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15" fillId="0" borderId="0" xfId="3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0" borderId="0" xfId="3" applyFont="1" applyAlignment="1">
      <alignment horizontal="center" vertical="center" wrapText="1"/>
    </xf>
    <xf numFmtId="0" fontId="12" fillId="0" borderId="0" xfId="3" applyFont="1" applyAlignment="1">
      <alignment horizontal="center"/>
    </xf>
    <xf numFmtId="0" fontId="12" fillId="0" borderId="7" xfId="3" applyFont="1" applyBorder="1" applyAlignment="1">
      <alignment horizontal="center"/>
    </xf>
    <xf numFmtId="0" fontId="9" fillId="0" borderId="1" xfId="3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1" xfId="3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2" borderId="1" xfId="3" applyFont="1" applyFill="1" applyBorder="1" applyAlignment="1">
      <alignment horizontal="center" vertical="center" textRotation="180" wrapText="1"/>
    </xf>
    <xf numFmtId="0" fontId="17" fillId="2" borderId="1" xfId="3" applyFont="1" applyFill="1" applyBorder="1" applyAlignment="1">
      <alignment horizontal="center" vertical="center" wrapText="1"/>
    </xf>
    <xf numFmtId="0" fontId="17" fillId="2" borderId="1" xfId="3" applyFont="1" applyFill="1" applyBorder="1" applyAlignment="1">
      <alignment horizontal="center" vertical="center" textRotation="180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</cellXfs>
  <cellStyles count="6">
    <cellStyle name="Normalny" xfId="0" builtinId="0"/>
    <cellStyle name="Normalny 2" xfId="1" xr:uid="{00000000-0005-0000-0000-000002000000}"/>
    <cellStyle name="Normalny 3" xfId="2" xr:uid="{00000000-0005-0000-0000-000003000000}"/>
    <cellStyle name="Normalny 4" xfId="3" xr:uid="{00000000-0005-0000-0000-000004000000}"/>
    <cellStyle name="Procentowy" xfId="5" builtinId="5"/>
    <cellStyle name="Procentowy 2" xfId="4" xr:uid="{00000000-0005-0000-0000-000005000000}"/>
  </cellStyles>
  <dxfs count="0"/>
  <tableStyles count="0" defaultTableStyle="TableStyleMedium9" defaultPivotStyle="PivotStyleLight16"/>
  <colors>
    <mruColors>
      <color rgb="FFCCFFCC"/>
      <color rgb="FFCCFFFF"/>
      <color rgb="FFFFCC00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rgb="FF00B0F0"/>
    <pageSetUpPr fitToPage="1"/>
  </sheetPr>
  <dimension ref="A1:AG75"/>
  <sheetViews>
    <sheetView topLeftCell="M1" zoomScaleNormal="100" workbookViewId="0">
      <selection activeCell="X2" sqref="X2:AF2"/>
    </sheetView>
  </sheetViews>
  <sheetFormatPr defaultColWidth="9.109375" defaultRowHeight="13.8" outlineLevelCol="1"/>
  <cols>
    <col min="1" max="1" width="5.33203125" style="6" hidden="1" customWidth="1" outlineLevel="1"/>
    <col min="2" max="2" width="14.6640625" style="6" hidden="1" customWidth="1" outlineLevel="1"/>
    <col min="3" max="6" width="13.109375" style="6" hidden="1" customWidth="1" outlineLevel="1"/>
    <col min="7" max="12" width="17.6640625" style="6" hidden="1" customWidth="1" outlineLevel="1"/>
    <col min="13" max="13" width="9.109375" style="6" collapsed="1"/>
    <col min="14" max="14" width="5.33203125" style="6" hidden="1" customWidth="1" outlineLevel="1"/>
    <col min="15" max="17" width="18.6640625" style="6" hidden="1" customWidth="1" outlineLevel="1"/>
    <col min="18" max="22" width="17.6640625" style="6" hidden="1" customWidth="1" outlineLevel="1"/>
    <col min="23" max="23" width="9.109375" style="6" collapsed="1"/>
    <col min="24" max="24" width="5.33203125" style="6" customWidth="1"/>
    <col min="25" max="27" width="18.6640625" style="6" customWidth="1"/>
    <col min="28" max="32" width="17.6640625" style="6" customWidth="1"/>
    <col min="33" max="16384" width="9.109375" style="6"/>
  </cols>
  <sheetData>
    <row r="1" spans="1:33" ht="27.75" customHeight="1">
      <c r="A1" s="80" t="s">
        <v>347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N1" s="80" t="s">
        <v>347</v>
      </c>
      <c r="O1" s="80"/>
      <c r="P1" s="80"/>
      <c r="Q1" s="80"/>
      <c r="R1" s="80"/>
      <c r="S1" s="80"/>
      <c r="T1" s="80"/>
      <c r="U1" s="80"/>
      <c r="V1" s="80"/>
      <c r="W1" s="77"/>
      <c r="X1" s="80" t="s">
        <v>347</v>
      </c>
      <c r="Y1" s="80"/>
      <c r="Z1" s="80"/>
      <c r="AA1" s="80"/>
      <c r="AB1" s="80"/>
      <c r="AC1" s="80"/>
      <c r="AD1" s="80"/>
      <c r="AE1" s="80"/>
      <c r="AF1" s="80"/>
      <c r="AG1" s="77"/>
    </row>
    <row r="2" spans="1:33" ht="15.6">
      <c r="A2" s="83">
        <v>2023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>
        <v>2024</v>
      </c>
      <c r="O2" s="83"/>
      <c r="P2" s="83"/>
      <c r="Q2" s="83"/>
      <c r="R2" s="83"/>
      <c r="S2" s="83"/>
      <c r="T2" s="83"/>
      <c r="U2" s="83"/>
      <c r="V2" s="83"/>
      <c r="W2" s="83"/>
      <c r="X2" s="83">
        <v>2025</v>
      </c>
      <c r="Y2" s="83"/>
      <c r="Z2" s="83"/>
      <c r="AA2" s="83"/>
      <c r="AB2" s="83"/>
      <c r="AC2" s="83"/>
      <c r="AD2" s="83"/>
      <c r="AE2" s="83"/>
      <c r="AF2" s="83"/>
      <c r="AG2" s="76"/>
    </row>
    <row r="3" spans="1:33" ht="15.6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N3" s="84"/>
      <c r="O3" s="84"/>
      <c r="P3" s="84"/>
      <c r="Q3" s="84"/>
      <c r="R3" s="84"/>
      <c r="S3" s="84"/>
      <c r="T3" s="84"/>
      <c r="U3" s="84"/>
      <c r="V3" s="84"/>
      <c r="X3" s="84"/>
      <c r="Y3" s="84"/>
      <c r="Z3" s="84"/>
      <c r="AA3" s="84"/>
      <c r="AB3" s="84"/>
      <c r="AC3" s="84"/>
      <c r="AD3" s="84"/>
      <c r="AE3" s="84"/>
      <c r="AF3" s="84"/>
    </row>
    <row r="4" spans="1:33" ht="45.9" customHeight="1">
      <c r="A4" s="85" t="s">
        <v>288</v>
      </c>
      <c r="B4" s="47" t="s">
        <v>329</v>
      </c>
      <c r="C4" s="86" t="s">
        <v>289</v>
      </c>
      <c r="D4" s="86"/>
      <c r="E4" s="87" t="s">
        <v>321</v>
      </c>
      <c r="F4" s="87"/>
      <c r="G4" s="87" t="s">
        <v>322</v>
      </c>
      <c r="H4" s="87" t="s">
        <v>330</v>
      </c>
      <c r="I4" s="86" t="s">
        <v>290</v>
      </c>
      <c r="J4" s="88" t="s">
        <v>306</v>
      </c>
      <c r="K4" s="88" t="s">
        <v>307</v>
      </c>
      <c r="L4" s="91" t="s">
        <v>291</v>
      </c>
      <c r="N4" s="85" t="s">
        <v>288</v>
      </c>
      <c r="O4" s="94" t="s">
        <v>329</v>
      </c>
      <c r="P4" s="73" t="s">
        <v>331</v>
      </c>
      <c r="Q4" s="47" t="s">
        <v>321</v>
      </c>
      <c r="R4" s="87" t="s">
        <v>332</v>
      </c>
      <c r="S4" s="87" t="s">
        <v>333</v>
      </c>
      <c r="T4" s="86" t="s">
        <v>290</v>
      </c>
      <c r="U4" s="92" t="s">
        <v>307</v>
      </c>
      <c r="V4" s="93" t="s">
        <v>291</v>
      </c>
      <c r="X4" s="85" t="s">
        <v>288</v>
      </c>
      <c r="Y4" s="94" t="s">
        <v>329</v>
      </c>
      <c r="Z4" s="73" t="s">
        <v>331</v>
      </c>
      <c r="AA4" s="47" t="s">
        <v>321</v>
      </c>
      <c r="AB4" s="87" t="s">
        <v>332</v>
      </c>
      <c r="AC4" s="87" t="s">
        <v>350</v>
      </c>
      <c r="AD4" s="86" t="s">
        <v>290</v>
      </c>
      <c r="AE4" s="92" t="s">
        <v>307</v>
      </c>
      <c r="AF4" s="93" t="s">
        <v>291</v>
      </c>
    </row>
    <row r="5" spans="1:33" ht="45.9" customHeight="1">
      <c r="A5" s="85"/>
      <c r="B5" s="81" t="s">
        <v>325</v>
      </c>
      <c r="C5" s="81" t="s">
        <v>318</v>
      </c>
      <c r="D5" s="89" t="s">
        <v>319</v>
      </c>
      <c r="E5" s="81" t="s">
        <v>318</v>
      </c>
      <c r="F5" s="81" t="s">
        <v>319</v>
      </c>
      <c r="G5" s="87"/>
      <c r="H5" s="87"/>
      <c r="I5" s="86"/>
      <c r="J5" s="88"/>
      <c r="K5" s="88"/>
      <c r="L5" s="91"/>
      <c r="N5" s="85"/>
      <c r="O5" s="95"/>
      <c r="P5" s="89" t="s">
        <v>349</v>
      </c>
      <c r="Q5" s="89" t="s">
        <v>349</v>
      </c>
      <c r="R5" s="87"/>
      <c r="S5" s="87"/>
      <c r="T5" s="86"/>
      <c r="U5" s="92"/>
      <c r="V5" s="93"/>
      <c r="X5" s="85"/>
      <c r="Y5" s="95"/>
      <c r="Z5" s="89" t="s">
        <v>349</v>
      </c>
      <c r="AA5" s="89" t="s">
        <v>349</v>
      </c>
      <c r="AB5" s="87"/>
      <c r="AC5" s="87"/>
      <c r="AD5" s="86"/>
      <c r="AE5" s="92"/>
      <c r="AF5" s="93"/>
    </row>
    <row r="6" spans="1:33" ht="15.9" customHeight="1">
      <c r="A6" s="85"/>
      <c r="B6" s="81"/>
      <c r="C6" s="81"/>
      <c r="D6" s="90"/>
      <c r="E6" s="81"/>
      <c r="F6" s="81"/>
      <c r="G6" s="87"/>
      <c r="H6" s="87"/>
      <c r="I6" s="46" t="s">
        <v>328</v>
      </c>
      <c r="J6" s="16" t="s">
        <v>348</v>
      </c>
      <c r="K6" s="16" t="s">
        <v>327</v>
      </c>
      <c r="L6" s="16" t="s">
        <v>305</v>
      </c>
      <c r="N6" s="85"/>
      <c r="O6" s="96"/>
      <c r="P6" s="90"/>
      <c r="Q6" s="90"/>
      <c r="R6" s="87"/>
      <c r="S6" s="87"/>
      <c r="T6" s="46" t="s">
        <v>335</v>
      </c>
      <c r="U6" s="16" t="s">
        <v>334</v>
      </c>
      <c r="V6" s="16" t="s">
        <v>305</v>
      </c>
      <c r="X6" s="85"/>
      <c r="Y6" s="96"/>
      <c r="Z6" s="90"/>
      <c r="AA6" s="90"/>
      <c r="AB6" s="87"/>
      <c r="AC6" s="87"/>
      <c r="AD6" s="46" t="s">
        <v>335</v>
      </c>
      <c r="AE6" s="16" t="s">
        <v>334</v>
      </c>
      <c r="AF6" s="16" t="s">
        <v>305</v>
      </c>
    </row>
    <row r="7" spans="1:33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7">
        <v>10</v>
      </c>
      <c r="K7" s="17">
        <v>11</v>
      </c>
      <c r="L7" s="17">
        <v>12</v>
      </c>
      <c r="N7" s="14">
        <v>1</v>
      </c>
      <c r="O7" s="14">
        <v>2</v>
      </c>
      <c r="P7" s="14">
        <v>3</v>
      </c>
      <c r="Q7" s="14">
        <v>4</v>
      </c>
      <c r="R7" s="14">
        <v>5</v>
      </c>
      <c r="S7" s="14">
        <v>6</v>
      </c>
      <c r="T7" s="14">
        <v>7</v>
      </c>
      <c r="U7" s="17">
        <v>8</v>
      </c>
      <c r="V7" s="17">
        <v>9</v>
      </c>
      <c r="X7" s="14">
        <v>1</v>
      </c>
      <c r="Y7" s="14">
        <v>2</v>
      </c>
      <c r="Z7" s="14">
        <v>3</v>
      </c>
      <c r="AA7" s="14">
        <v>4</v>
      </c>
      <c r="AB7" s="14">
        <v>5</v>
      </c>
      <c r="AC7" s="14">
        <v>6</v>
      </c>
      <c r="AD7" s="14">
        <v>7</v>
      </c>
      <c r="AE7" s="17">
        <v>8</v>
      </c>
      <c r="AF7" s="17">
        <v>9</v>
      </c>
    </row>
    <row r="8" spans="1:33">
      <c r="A8" s="37" t="s">
        <v>299</v>
      </c>
      <c r="B8" s="38"/>
      <c r="C8" s="39"/>
      <c r="D8" s="39"/>
      <c r="E8" s="39"/>
      <c r="F8" s="39"/>
      <c r="G8" s="39"/>
      <c r="H8" s="39"/>
      <c r="I8" s="39"/>
      <c r="J8" s="39"/>
      <c r="K8" s="39"/>
      <c r="L8" s="41"/>
      <c r="N8" s="37" t="s">
        <v>299</v>
      </c>
      <c r="O8" s="38"/>
      <c r="P8" s="39"/>
      <c r="Q8" s="39"/>
      <c r="R8" s="39"/>
      <c r="S8" s="39"/>
      <c r="T8" s="39"/>
      <c r="U8" s="39"/>
      <c r="V8" s="41"/>
      <c r="X8" s="37" t="s">
        <v>299</v>
      </c>
      <c r="Y8" s="38"/>
      <c r="Z8" s="39"/>
      <c r="AA8" s="39"/>
      <c r="AB8" s="39"/>
      <c r="AC8" s="39"/>
      <c r="AD8" s="39"/>
      <c r="AE8" s="39"/>
      <c r="AF8" s="41"/>
    </row>
    <row r="9" spans="1:33" ht="12.6" customHeight="1">
      <c r="A9" s="71">
        <v>1</v>
      </c>
      <c r="B9" s="69" t="s">
        <v>320</v>
      </c>
      <c r="C9" s="68">
        <v>4777.8599999999997</v>
      </c>
      <c r="D9" s="68">
        <v>0</v>
      </c>
      <c r="E9" s="61">
        <f t="shared" ref="E9:H11" si="0">+E14+E19+E24+E29+E34</f>
        <v>112826.4999999999</v>
      </c>
      <c r="F9" s="61">
        <f t="shared" si="0"/>
        <v>0</v>
      </c>
      <c r="G9" s="56">
        <f t="shared" si="0"/>
        <v>6468830655.4799995</v>
      </c>
      <c r="H9" s="57">
        <f t="shared" si="0"/>
        <v>7296348841.2899895</v>
      </c>
      <c r="I9" s="58">
        <f>+H9-G9</f>
        <v>827518185.80998993</v>
      </c>
      <c r="J9" s="59">
        <f>ROUND(((+E9*12)+(F9*0))/12,2)</f>
        <v>112826.5</v>
      </c>
      <c r="K9" s="63">
        <f>+(H9/J9)/12</f>
        <v>5389.0625881995729</v>
      </c>
      <c r="L9" s="64">
        <v>1.1403819836157101</v>
      </c>
      <c r="N9" s="71">
        <v>1</v>
      </c>
      <c r="O9" s="69" t="s">
        <v>320</v>
      </c>
      <c r="P9" s="68">
        <v>6354.58</v>
      </c>
      <c r="Q9" s="56">
        <f t="shared" ref="Q9:S11" si="1">+Q14+Q19+Q24+Q29+Q34</f>
        <v>6906.3300000000017</v>
      </c>
      <c r="R9" s="56">
        <f t="shared" si="1"/>
        <v>526641917.89999998</v>
      </c>
      <c r="S9" s="57">
        <f t="shared" si="1"/>
        <v>589237038.66000009</v>
      </c>
      <c r="T9" s="58">
        <f>+S9-R9</f>
        <v>62595120.76000011</v>
      </c>
      <c r="U9" s="63">
        <f>+(S9/Q9)/12</f>
        <v>7109.8668257960444</v>
      </c>
      <c r="V9" s="64">
        <f>+IF(K9&lt;&gt;0,U9/K9,"")</f>
        <v>1.3193142052876721</v>
      </c>
      <c r="X9" s="71">
        <v>1</v>
      </c>
      <c r="Y9" s="69" t="s">
        <v>320</v>
      </c>
      <c r="Z9" s="68">
        <v>6672.31</v>
      </c>
      <c r="AA9" s="56">
        <f t="shared" ref="AA9:AC9" si="2">+AA14+AA19+AA24+AA29+AA34</f>
        <v>6978.8700000000008</v>
      </c>
      <c r="AB9" s="56">
        <f t="shared" si="2"/>
        <v>558782209.08000004</v>
      </c>
      <c r="AC9" s="57">
        <f t="shared" si="2"/>
        <v>631188478.90999997</v>
      </c>
      <c r="AD9" s="58">
        <f>+AC9-AB9</f>
        <v>72406269.829999924</v>
      </c>
      <c r="AE9" s="63">
        <f>+(AC9/AA9)/12</f>
        <v>7536.8992271193847</v>
      </c>
      <c r="AF9" s="64">
        <f>+IF(U9&lt;&gt;0,AE9/U9,"")</f>
        <v>1.0600619409317176</v>
      </c>
    </row>
    <row r="10" spans="1:33" ht="12.6" customHeight="1">
      <c r="A10" s="28">
        <v>2</v>
      </c>
      <c r="B10" s="70" t="s">
        <v>7</v>
      </c>
      <c r="C10" s="50">
        <v>5733.43</v>
      </c>
      <c r="D10" s="50">
        <v>0</v>
      </c>
      <c r="E10" s="27">
        <f t="shared" si="0"/>
        <v>108388.34999999998</v>
      </c>
      <c r="F10" s="27">
        <f t="shared" si="0"/>
        <v>0</v>
      </c>
      <c r="G10" s="29">
        <f t="shared" si="0"/>
        <v>7457244210.4800005</v>
      </c>
      <c r="H10" s="27">
        <f t="shared" si="0"/>
        <v>8254843227.729991</v>
      </c>
      <c r="I10" s="30">
        <f>+H10-G10</f>
        <v>797599017.24999046</v>
      </c>
      <c r="J10" s="18">
        <f>ROUND(((+E10*12)+(F10*0))/12,2)</f>
        <v>108388.35</v>
      </c>
      <c r="K10" s="18">
        <f>+(H10/J10)/12</f>
        <v>6346.6562809640754</v>
      </c>
      <c r="L10" s="22">
        <v>1.0982414970883101</v>
      </c>
      <c r="N10" s="28">
        <v>2</v>
      </c>
      <c r="O10" s="70" t="s">
        <v>7</v>
      </c>
      <c r="P10" s="50">
        <v>7453.47</v>
      </c>
      <c r="Q10" s="56">
        <f t="shared" si="1"/>
        <v>7158.659999999998</v>
      </c>
      <c r="R10" s="29">
        <f t="shared" si="1"/>
        <v>640282290.6099999</v>
      </c>
      <c r="S10" s="27">
        <f t="shared" si="1"/>
        <v>700234658.77999997</v>
      </c>
      <c r="T10" s="30">
        <f>+S10-R10</f>
        <v>59952368.170000076</v>
      </c>
      <c r="U10" s="18">
        <f>+(S10/Q10)/12</f>
        <v>8151.3702608681897</v>
      </c>
      <c r="V10" s="22">
        <f>+IF(K10&lt;&gt;0,U10/K10,"")</f>
        <v>1.2843566596346341</v>
      </c>
      <c r="X10" s="28">
        <v>2</v>
      </c>
      <c r="Y10" s="70" t="s">
        <v>7</v>
      </c>
      <c r="Z10" s="50">
        <v>7826.14</v>
      </c>
      <c r="AA10" s="56">
        <f t="shared" ref="AA10:AC10" si="3">+AA15+AA20+AA25+AA30+AA35</f>
        <v>7544.23</v>
      </c>
      <c r="AB10" s="29">
        <f t="shared" si="3"/>
        <v>708506402.05999994</v>
      </c>
      <c r="AC10" s="27">
        <f t="shared" si="3"/>
        <v>784085481.63</v>
      </c>
      <c r="AD10" s="30">
        <f>+AC10-AB10</f>
        <v>75579079.570000052</v>
      </c>
      <c r="AE10" s="18">
        <f>+(AC10/AA10)/12</f>
        <v>8660.9841962002756</v>
      </c>
      <c r="AF10" s="22">
        <f>+IF(U10&lt;&gt;0,AE10/U10,"")</f>
        <v>1.062518805921326</v>
      </c>
    </row>
    <row r="11" spans="1:33" ht="12.6" customHeight="1">
      <c r="A11" s="28">
        <v>3</v>
      </c>
      <c r="B11" s="70" t="s">
        <v>8</v>
      </c>
      <c r="C11" s="50">
        <v>7326.05</v>
      </c>
      <c r="D11" s="50">
        <v>0</v>
      </c>
      <c r="E11" s="27">
        <f t="shared" si="0"/>
        <v>358348.03999999963</v>
      </c>
      <c r="F11" s="27">
        <f t="shared" si="0"/>
        <v>0</v>
      </c>
      <c r="G11" s="29">
        <f t="shared" si="0"/>
        <v>31503307901.299999</v>
      </c>
      <c r="H11" s="27">
        <f t="shared" si="0"/>
        <v>34514776404.520004</v>
      </c>
      <c r="I11" s="30">
        <f>+H11-G11</f>
        <v>3011468503.220005</v>
      </c>
      <c r="J11" s="18">
        <f>ROUND(((+E11*12)+(F11*0))/12,2)</f>
        <v>358348.04</v>
      </c>
      <c r="K11" s="18">
        <f>+(H11/J11)/12</f>
        <v>8026.3627702368176</v>
      </c>
      <c r="L11" s="22">
        <v>1.10209744709144</v>
      </c>
      <c r="N11" s="28">
        <v>3</v>
      </c>
      <c r="O11" s="70" t="s">
        <v>8</v>
      </c>
      <c r="P11" s="50">
        <v>9523.8799999999992</v>
      </c>
      <c r="Q11" s="56">
        <f t="shared" si="1"/>
        <v>22237.670000000006</v>
      </c>
      <c r="R11" s="29">
        <f t="shared" si="1"/>
        <v>2541466806.7200003</v>
      </c>
      <c r="S11" s="27">
        <f t="shared" si="1"/>
        <v>2787177792.4099994</v>
      </c>
      <c r="T11" s="30">
        <f>+S11-R11</f>
        <v>245710985.6899991</v>
      </c>
      <c r="U11" s="18">
        <f>+(S11/Q11)/12</f>
        <v>10444.656118836485</v>
      </c>
      <c r="V11" s="22">
        <f>+IF(K11&lt;&gt;0,U11/K11,"")</f>
        <v>1.3012938011682116</v>
      </c>
      <c r="X11" s="28">
        <v>3</v>
      </c>
      <c r="Y11" s="70" t="s">
        <v>8</v>
      </c>
      <c r="Z11" s="50">
        <v>10000.07</v>
      </c>
      <c r="AA11" s="56">
        <f t="shared" ref="AA11:AC11" si="4">+AA16+AA21+AA26+AA31+AA36</f>
        <v>22551.730000000003</v>
      </c>
      <c r="AB11" s="29">
        <f t="shared" si="4"/>
        <v>2706226543.46</v>
      </c>
      <c r="AC11" s="27">
        <f t="shared" si="4"/>
        <v>2994658251.3700008</v>
      </c>
      <c r="AD11" s="30">
        <f>+AC11-AB11</f>
        <v>288431707.9100008</v>
      </c>
      <c r="AE11" s="18">
        <f>+(AC11/AA11)/12</f>
        <v>11065.885157406256</v>
      </c>
      <c r="AF11" s="22">
        <f>+IF(U11&lt;&gt;0,AE11/U11,"")</f>
        <v>1.0594781706072076</v>
      </c>
    </row>
    <row r="12" spans="1:33" ht="12.6" customHeight="1">
      <c r="A12" s="33"/>
      <c r="B12" s="51" t="s">
        <v>292</v>
      </c>
      <c r="C12" s="34"/>
      <c r="D12" s="34"/>
      <c r="E12" s="31">
        <f>+SUM(E9:E11)</f>
        <v>579562.88999999943</v>
      </c>
      <c r="F12" s="31">
        <f>+SUM(F9:F11)</f>
        <v>0</v>
      </c>
      <c r="G12" s="31">
        <f>+SUM(G9:G11)</f>
        <v>45429382767.259995</v>
      </c>
      <c r="H12" s="31">
        <f>+SUM(H9:H11)</f>
        <v>50065968473.539986</v>
      </c>
      <c r="I12" s="32">
        <f>+SUM(I9:I11)</f>
        <v>4636585706.2799854</v>
      </c>
      <c r="J12" s="19">
        <f>ROUND(((+E12*12)+(F12*0))/12,2)</f>
        <v>579562.89</v>
      </c>
      <c r="K12" s="19">
        <f>+(H12/J12)/12</f>
        <v>7198.8115723932315</v>
      </c>
      <c r="L12" s="23">
        <v>1.1073812977635999</v>
      </c>
      <c r="N12" s="33"/>
      <c r="O12" s="51" t="s">
        <v>292</v>
      </c>
      <c r="P12" s="34"/>
      <c r="Q12" s="31">
        <f>+SUM(Q9:Q11)</f>
        <v>36302.660000000003</v>
      </c>
      <c r="R12" s="31">
        <f>+SUM(R9:R11)</f>
        <v>3708391015.23</v>
      </c>
      <c r="S12" s="31">
        <f>+SUM(S9:S11)</f>
        <v>4076649489.8499994</v>
      </c>
      <c r="T12" s="32">
        <f>+SUM(T9:T11)</f>
        <v>368258474.61999929</v>
      </c>
      <c r="U12" s="19">
        <f>+(S12/Q12)/12</f>
        <v>9358.0137329009285</v>
      </c>
      <c r="V12" s="23">
        <f>+IF(K12&lt;&gt;0,U12/K12,"")</f>
        <v>1.2999386966576587</v>
      </c>
      <c r="X12" s="33"/>
      <c r="Y12" s="51" t="s">
        <v>292</v>
      </c>
      <c r="Z12" s="34"/>
      <c r="AA12" s="31">
        <f>+SUM(AA9:AA11)</f>
        <v>37074.83</v>
      </c>
      <c r="AB12" s="31">
        <f>+SUM(AB9:AB11)</f>
        <v>3973515154.5999999</v>
      </c>
      <c r="AC12" s="31">
        <f>+SUM(AC9:AC11)</f>
        <v>4409932211.9100008</v>
      </c>
      <c r="AD12" s="32">
        <f>+SUM(AD9:AD11)</f>
        <v>436417057.31000078</v>
      </c>
      <c r="AE12" s="19">
        <f>+(AC12/AA12)/12</f>
        <v>9912.2329351881071</v>
      </c>
      <c r="AF12" s="23">
        <f>+IF(U12&lt;&gt;0,AE12/U12,"")</f>
        <v>1.0592240210482544</v>
      </c>
    </row>
    <row r="13" spans="1:33" ht="12.6" customHeight="1">
      <c r="A13" s="37" t="s">
        <v>300</v>
      </c>
      <c r="B13" s="38"/>
      <c r="C13" s="39"/>
      <c r="D13" s="39"/>
      <c r="E13" s="39"/>
      <c r="F13" s="39"/>
      <c r="G13" s="39"/>
      <c r="H13" s="39"/>
      <c r="I13" s="39"/>
      <c r="J13" s="39"/>
      <c r="K13" s="39"/>
      <c r="L13" s="40"/>
      <c r="N13" s="37" t="s">
        <v>300</v>
      </c>
      <c r="O13" s="38"/>
      <c r="P13" s="39"/>
      <c r="Q13" s="39"/>
      <c r="R13" s="39"/>
      <c r="S13" s="39"/>
      <c r="T13" s="39"/>
      <c r="U13" s="39"/>
      <c r="V13" s="40"/>
      <c r="X13" s="37" t="s">
        <v>300</v>
      </c>
      <c r="Y13" s="38"/>
      <c r="Z13" s="39"/>
      <c r="AA13" s="39"/>
      <c r="AB13" s="39"/>
      <c r="AC13" s="39"/>
      <c r="AD13" s="39"/>
      <c r="AE13" s="39"/>
      <c r="AF13" s="40"/>
    </row>
    <row r="14" spans="1:33" ht="12.6" customHeight="1">
      <c r="A14" s="72">
        <v>1</v>
      </c>
      <c r="B14" s="60" t="s">
        <v>320</v>
      </c>
      <c r="C14" s="62">
        <v>4777.8599999999997</v>
      </c>
      <c r="D14" s="62">
        <v>0</v>
      </c>
      <c r="E14" s="55">
        <v>993.39</v>
      </c>
      <c r="F14" s="55">
        <v>0</v>
      </c>
      <c r="G14" s="53">
        <f>ROUND((12*(C14*E14))+(0*(D14*F14)),2)</f>
        <v>56955340.140000001</v>
      </c>
      <c r="H14" s="55">
        <v>69059015.469999999</v>
      </c>
      <c r="I14" s="54">
        <f>+H14-G14</f>
        <v>12103675.329999998</v>
      </c>
      <c r="J14" s="59">
        <f>ROUND(((+E14*12)+(F14*0))/12,2)</f>
        <v>993.39</v>
      </c>
      <c r="K14" s="63">
        <f>+(H14/J14)/12</f>
        <v>5793.2110810792665</v>
      </c>
      <c r="L14" s="64">
        <v>1.152111631124336</v>
      </c>
      <c r="N14" s="72">
        <v>1</v>
      </c>
      <c r="O14" s="60" t="s">
        <v>320</v>
      </c>
      <c r="P14" s="62">
        <v>6354.58</v>
      </c>
      <c r="Q14" s="55">
        <v>52.51</v>
      </c>
      <c r="R14" s="53">
        <f>ROUND((12*(P14*Q14)),2)</f>
        <v>4004147.95</v>
      </c>
      <c r="S14" s="55">
        <v>4906677.6100000003</v>
      </c>
      <c r="T14" s="54">
        <f>+S14-R14</f>
        <v>902529.66000000015</v>
      </c>
      <c r="U14" s="63">
        <f>+(S14/Q14)/12</f>
        <v>7786.8939408366668</v>
      </c>
      <c r="V14" s="64">
        <f>+IF(K14&lt;&gt;0,U14/K14,"")</f>
        <v>1.3441412425431563</v>
      </c>
      <c r="X14" s="72">
        <v>1</v>
      </c>
      <c r="Y14" s="60" t="s">
        <v>320</v>
      </c>
      <c r="Z14" s="62">
        <v>6672.31</v>
      </c>
      <c r="AA14" s="55">
        <v>50.45</v>
      </c>
      <c r="AB14" s="53">
        <f>ROUND((12*(Z14*AA14)),2)</f>
        <v>4039416.47</v>
      </c>
      <c r="AC14" s="55">
        <v>5288407.01</v>
      </c>
      <c r="AD14" s="54">
        <f>+AC14-AB14</f>
        <v>1248990.5399999996</v>
      </c>
      <c r="AE14" s="63">
        <f>+(AC14/AA14)/12</f>
        <v>8735.3931450280797</v>
      </c>
      <c r="AF14" s="64">
        <f>+IF(U14&lt;&gt;0,AE14/U14,"")</f>
        <v>1.1218071302110866</v>
      </c>
    </row>
    <row r="15" spans="1:33" ht="12.6" customHeight="1">
      <c r="A15" s="15">
        <v>2</v>
      </c>
      <c r="B15" s="67" t="s">
        <v>7</v>
      </c>
      <c r="C15" s="8">
        <v>5733.43</v>
      </c>
      <c r="D15" s="8">
        <v>0</v>
      </c>
      <c r="E15" s="21">
        <v>962.77</v>
      </c>
      <c r="F15" s="21">
        <v>0</v>
      </c>
      <c r="G15" s="9">
        <f>ROUND((12*(C15*E15))+(0*(D15*F15)),2)</f>
        <v>66239692.810000002</v>
      </c>
      <c r="H15" s="21">
        <v>79276091.770000011</v>
      </c>
      <c r="I15" s="11">
        <f>+H15-G15</f>
        <v>13036398.960000008</v>
      </c>
      <c r="J15" s="18">
        <f>ROUND(((+E15*12)+(F15*0))/12,2)</f>
        <v>962.77</v>
      </c>
      <c r="K15" s="18">
        <f>+(H15/J15)/12</f>
        <v>6861.8060189176385</v>
      </c>
      <c r="L15" s="22">
        <v>1.120070015505531</v>
      </c>
      <c r="N15" s="15">
        <v>2</v>
      </c>
      <c r="O15" s="67" t="s">
        <v>7</v>
      </c>
      <c r="P15" s="8">
        <v>7453.47</v>
      </c>
      <c r="Q15" s="21">
        <v>39.29</v>
      </c>
      <c r="R15" s="9">
        <f>ROUND((12*(P15*Q15)),2)</f>
        <v>3514162.04</v>
      </c>
      <c r="S15" s="21">
        <v>4043873.18</v>
      </c>
      <c r="T15" s="11">
        <f>+S15-R15</f>
        <v>529711.14000000013</v>
      </c>
      <c r="U15" s="18">
        <f>+(S15/Q15)/12</f>
        <v>8576.9771358276066</v>
      </c>
      <c r="V15" s="22">
        <f>+IF(K15&lt;&gt;0,U15/K15,"")</f>
        <v>1.2499591378977097</v>
      </c>
      <c r="X15" s="15">
        <v>2</v>
      </c>
      <c r="Y15" s="67" t="s">
        <v>7</v>
      </c>
      <c r="Z15" s="8">
        <v>7826.14</v>
      </c>
      <c r="AA15" s="21">
        <v>41.9</v>
      </c>
      <c r="AB15" s="9">
        <f>ROUND((12*(Z15*AA15)),2)</f>
        <v>3934983.19</v>
      </c>
      <c r="AC15" s="21">
        <v>4642356.7</v>
      </c>
      <c r="AD15" s="11">
        <f>+AC15-AB15</f>
        <v>707373.51000000024</v>
      </c>
      <c r="AE15" s="18">
        <f>+(AC15/AA15)/12</f>
        <v>9233.0085521081946</v>
      </c>
      <c r="AF15" s="22">
        <f>+IF(U15&lt;&gt;0,AE15/U15,"")</f>
        <v>1.0764874857297013</v>
      </c>
    </row>
    <row r="16" spans="1:33" ht="12.6" customHeight="1">
      <c r="A16" s="15">
        <v>3</v>
      </c>
      <c r="B16" s="67" t="s">
        <v>8</v>
      </c>
      <c r="C16" s="8">
        <v>7326.05</v>
      </c>
      <c r="D16" s="8">
        <v>0</v>
      </c>
      <c r="E16" s="21">
        <v>4277.58</v>
      </c>
      <c r="F16" s="21">
        <v>0</v>
      </c>
      <c r="G16" s="9">
        <f>ROUND((12*(C16*E16))+(0*(D16*F16)),2)</f>
        <v>376053179.50999999</v>
      </c>
      <c r="H16" s="21">
        <v>433406677.56000006</v>
      </c>
      <c r="I16" s="11">
        <f>+H16-G16</f>
        <v>57353498.050000072</v>
      </c>
      <c r="J16" s="18">
        <f>ROUND(((+E16*12)+(F16*0))/12,2)</f>
        <v>4277.58</v>
      </c>
      <c r="K16" s="18">
        <f>+(H16/J16)/12</f>
        <v>8443.3775943407272</v>
      </c>
      <c r="L16" s="22">
        <v>1.1165818368770031</v>
      </c>
      <c r="N16" s="15">
        <v>3</v>
      </c>
      <c r="O16" s="67" t="s">
        <v>8</v>
      </c>
      <c r="P16" s="8">
        <v>9523.8799999999992</v>
      </c>
      <c r="Q16" s="21">
        <v>168.68</v>
      </c>
      <c r="R16" s="9">
        <f>ROUND((12*(P16*Q16)),2)</f>
        <v>19277856.940000001</v>
      </c>
      <c r="S16" s="21">
        <v>21939041.539999999</v>
      </c>
      <c r="T16" s="11">
        <f>+S16-R16</f>
        <v>2661184.5999999978</v>
      </c>
      <c r="U16" s="18">
        <f>+(S16/Q16)/12</f>
        <v>10838.59059560509</v>
      </c>
      <c r="V16" s="22">
        <f>+IF(K16&lt;&gt;0,U16/K16,"")</f>
        <v>1.2836794842468946</v>
      </c>
      <c r="X16" s="15">
        <v>3</v>
      </c>
      <c r="Y16" s="67" t="s">
        <v>8</v>
      </c>
      <c r="Z16" s="8">
        <v>10000.07</v>
      </c>
      <c r="AA16" s="21">
        <v>174.01</v>
      </c>
      <c r="AB16" s="9">
        <f>ROUND((12*(Z16*AA16)),2)</f>
        <v>20881346.170000002</v>
      </c>
      <c r="AC16" s="21">
        <v>23882004.66</v>
      </c>
      <c r="AD16" s="11">
        <f>+AC16-AB16</f>
        <v>3000658.4899999984</v>
      </c>
      <c r="AE16" s="18">
        <f>+(AC16/AA16)/12</f>
        <v>11437.084391701626</v>
      </c>
      <c r="AF16" s="22">
        <f>+IF(U16&lt;&gt;0,AE16/U16,"")</f>
        <v>1.0552187842890954</v>
      </c>
    </row>
    <row r="17" spans="1:32" ht="12.6" customHeight="1">
      <c r="A17" s="36"/>
      <c r="B17" s="49" t="s">
        <v>292</v>
      </c>
      <c r="C17" s="35"/>
      <c r="D17" s="35"/>
      <c r="E17" s="10">
        <f>+SUM(E14:E16)</f>
        <v>6233.74</v>
      </c>
      <c r="F17" s="10">
        <f>+SUM(F14:F16)</f>
        <v>0</v>
      </c>
      <c r="G17" s="10">
        <f>+SUM(G14:G16)</f>
        <v>499248212.45999998</v>
      </c>
      <c r="H17" s="10">
        <f>+SUM(H14:H16)</f>
        <v>581741784.80000007</v>
      </c>
      <c r="I17" s="12">
        <f>+SUM(I14:I16)</f>
        <v>82493572.340000078</v>
      </c>
      <c r="J17" s="19">
        <f t="shared" ref="J17" si="5">ROUND(((+E17*12)+(F17*0))/12,2)</f>
        <v>6233.74</v>
      </c>
      <c r="K17" s="19">
        <f>+(H17/J17)/12</f>
        <v>7776.7892255157703</v>
      </c>
      <c r="L17" s="23">
        <v>1.1214584425274612</v>
      </c>
      <c r="N17" s="36"/>
      <c r="O17" s="49" t="s">
        <v>292</v>
      </c>
      <c r="P17" s="35"/>
      <c r="Q17" s="10">
        <f>+SUM(Q14:Q16)</f>
        <v>260.48</v>
      </c>
      <c r="R17" s="10">
        <f>+SUM(R14:R16)</f>
        <v>26796166.93</v>
      </c>
      <c r="S17" s="10">
        <f>+SUM(S14:S16)</f>
        <v>30889592.329999998</v>
      </c>
      <c r="T17" s="12">
        <f>+SUM(T14:T16)</f>
        <v>4093425.399999998</v>
      </c>
      <c r="U17" s="19">
        <f>+(S17/Q17)/12</f>
        <v>9882.2661784653956</v>
      </c>
      <c r="V17" s="23">
        <f>+IF(K17&lt;&gt;0,U17/K17,"")</f>
        <v>1.2707385904251489</v>
      </c>
      <c r="X17" s="36"/>
      <c r="Y17" s="49" t="s">
        <v>292</v>
      </c>
      <c r="Z17" s="35"/>
      <c r="AA17" s="10">
        <f>+SUM(AA14:AA16)</f>
        <v>266.36</v>
      </c>
      <c r="AB17" s="10">
        <f>+SUM(AB14:AB16)</f>
        <v>28855745.830000002</v>
      </c>
      <c r="AC17" s="10">
        <f>+SUM(AC14:AC16)</f>
        <v>33812768.370000005</v>
      </c>
      <c r="AD17" s="12">
        <f>+SUM(AD14:AD16)</f>
        <v>4957022.5399999982</v>
      </c>
      <c r="AE17" s="19">
        <f>+(AC17/AA17)/12</f>
        <v>10578.655569529959</v>
      </c>
      <c r="AF17" s="23">
        <f>+IF(U17&lt;&gt;0,AE17/U17,"")</f>
        <v>1.0704685927790609</v>
      </c>
    </row>
    <row r="18" spans="1:32" ht="12.6" customHeight="1">
      <c r="A18" s="37" t="s">
        <v>301</v>
      </c>
      <c r="B18" s="38"/>
      <c r="C18" s="39"/>
      <c r="D18" s="39"/>
      <c r="E18" s="39"/>
      <c r="F18" s="39"/>
      <c r="G18" s="39"/>
      <c r="H18" s="39"/>
      <c r="I18" s="39"/>
      <c r="J18" s="39"/>
      <c r="K18" s="39"/>
      <c r="L18" s="40"/>
      <c r="N18" s="37" t="s">
        <v>301</v>
      </c>
      <c r="O18" s="38"/>
      <c r="P18" s="39"/>
      <c r="Q18" s="39"/>
      <c r="R18" s="39"/>
      <c r="S18" s="39"/>
      <c r="T18" s="39"/>
      <c r="U18" s="39"/>
      <c r="V18" s="40"/>
      <c r="X18" s="37" t="s">
        <v>301</v>
      </c>
      <c r="Y18" s="38"/>
      <c r="Z18" s="39"/>
      <c r="AA18" s="39"/>
      <c r="AB18" s="39"/>
      <c r="AC18" s="39"/>
      <c r="AD18" s="39"/>
      <c r="AE18" s="39"/>
      <c r="AF18" s="40"/>
    </row>
    <row r="19" spans="1:32" ht="12.6" customHeight="1">
      <c r="A19" s="72">
        <v>1</v>
      </c>
      <c r="B19" s="60" t="s">
        <v>320</v>
      </c>
      <c r="C19" s="62">
        <v>4777.8599999999997</v>
      </c>
      <c r="D19" s="62">
        <v>0</v>
      </c>
      <c r="E19" s="55">
        <v>12855.7</v>
      </c>
      <c r="F19" s="55">
        <v>0</v>
      </c>
      <c r="G19" s="53">
        <f>ROUND((12*(C19*E19))+(0*(D19*F19)),2)</f>
        <v>737072817.62</v>
      </c>
      <c r="H19" s="55">
        <v>875382472.33999896</v>
      </c>
      <c r="I19" s="54">
        <f>+H19-G19</f>
        <v>138309654.71999896</v>
      </c>
      <c r="J19" s="59">
        <f>ROUND(((+E19*12)+(F19*0))/12,2)</f>
        <v>12855.7</v>
      </c>
      <c r="K19" s="59">
        <f>+(H19/J19)/12</f>
        <v>5674.4120788184673</v>
      </c>
      <c r="L19" s="52">
        <v>1.148365641059893</v>
      </c>
      <c r="N19" s="72">
        <v>1</v>
      </c>
      <c r="O19" s="60" t="s">
        <v>320</v>
      </c>
      <c r="P19" s="62">
        <v>6354.58</v>
      </c>
      <c r="Q19" s="55">
        <v>837.39</v>
      </c>
      <c r="R19" s="53">
        <f>ROUND((12*(P19*Q19)),2)</f>
        <v>63855140.950000003</v>
      </c>
      <c r="S19" s="55">
        <v>77532695.789999992</v>
      </c>
      <c r="T19" s="54">
        <f>+S19-R19</f>
        <v>13677554.839999989</v>
      </c>
      <c r="U19" s="59">
        <f>+(S19/Q19)/12</f>
        <v>7715.7095051290307</v>
      </c>
      <c r="V19" s="64">
        <f>+IF(K19&lt;&gt;0,U19/K19,"")</f>
        <v>1.3597372552357185</v>
      </c>
      <c r="X19" s="72">
        <v>1</v>
      </c>
      <c r="Y19" s="60" t="s">
        <v>320</v>
      </c>
      <c r="Z19" s="62">
        <v>6672.31</v>
      </c>
      <c r="AA19" s="55">
        <v>804.18000000000006</v>
      </c>
      <c r="AB19" s="53">
        <f>ROUND((12*(Z19*AA19)),2)</f>
        <v>64388859.07</v>
      </c>
      <c r="AC19" s="55">
        <v>78337879.609999985</v>
      </c>
      <c r="AD19" s="54">
        <f>+AC19-AB19</f>
        <v>13949020.539999984</v>
      </c>
      <c r="AE19" s="59">
        <f>+(AC19/AA19)/12</f>
        <v>8117.7803901696943</v>
      </c>
      <c r="AF19" s="64">
        <f>+IF(U19&lt;&gt;0,AE19/U19,"")</f>
        <v>1.0521106820796438</v>
      </c>
    </row>
    <row r="20" spans="1:32" ht="12.6" customHeight="1">
      <c r="A20" s="15">
        <v>2</v>
      </c>
      <c r="B20" s="67" t="s">
        <v>7</v>
      </c>
      <c r="C20" s="8">
        <v>5733.43</v>
      </c>
      <c r="D20" s="8">
        <v>0</v>
      </c>
      <c r="E20" s="21">
        <v>13446.459999999992</v>
      </c>
      <c r="F20" s="21">
        <v>0</v>
      </c>
      <c r="G20" s="9">
        <f>ROUND((12*(C20*E20))+(0*(D20*F20)),2)</f>
        <v>925132045.88999999</v>
      </c>
      <c r="H20" s="21">
        <v>1076794657.75</v>
      </c>
      <c r="I20" s="11">
        <f>+H20-G20</f>
        <v>151662611.86000001</v>
      </c>
      <c r="J20" s="18">
        <f>ROUND(((+E20*12)+(F20*0))/12,2)</f>
        <v>13446.46</v>
      </c>
      <c r="K20" s="18">
        <f>+(H20/J20)/12</f>
        <v>6673.3466016954153</v>
      </c>
      <c r="L20" s="22">
        <v>1.1090490332998366</v>
      </c>
      <c r="N20" s="15">
        <v>2</v>
      </c>
      <c r="O20" s="67" t="s">
        <v>7</v>
      </c>
      <c r="P20" s="8">
        <v>7453.47</v>
      </c>
      <c r="Q20" s="21">
        <v>915.52</v>
      </c>
      <c r="R20" s="9">
        <f>ROUND((12*(P20*Q20)),2)</f>
        <v>81885610.25</v>
      </c>
      <c r="S20" s="21">
        <v>96123855.039999992</v>
      </c>
      <c r="T20" s="54">
        <f t="shared" ref="T20:T21" si="6">+S20-R20</f>
        <v>14238244.789999992</v>
      </c>
      <c r="U20" s="18">
        <f>+(S20/Q20)/12</f>
        <v>8749.4770767796799</v>
      </c>
      <c r="V20" s="22">
        <f>+IF(K20&lt;&gt;0,U20/K20,"")</f>
        <v>1.3111078442346764</v>
      </c>
      <c r="X20" s="15">
        <v>2</v>
      </c>
      <c r="Y20" s="67" t="s">
        <v>7</v>
      </c>
      <c r="Z20" s="8">
        <v>7826.14</v>
      </c>
      <c r="AA20" s="21">
        <v>905.7399999999999</v>
      </c>
      <c r="AB20" s="9">
        <f>ROUND((12*(Z20*AA20)),2)</f>
        <v>85061376.519999996</v>
      </c>
      <c r="AC20" s="21">
        <v>100120881.28</v>
      </c>
      <c r="AD20" s="54">
        <f t="shared" ref="AD20:AD21" si="7">+AC20-AB20</f>
        <v>15059504.760000005</v>
      </c>
      <c r="AE20" s="18">
        <f>+(AC20/AA20)/12</f>
        <v>9211.7017834404287</v>
      </c>
      <c r="AF20" s="22">
        <f>+IF(U20&lt;&gt;0,AE20/U20,"")</f>
        <v>1.052828837952779</v>
      </c>
    </row>
    <row r="21" spans="1:32" ht="12.6" customHeight="1">
      <c r="A21" s="15">
        <v>3</v>
      </c>
      <c r="B21" s="67" t="s">
        <v>8</v>
      </c>
      <c r="C21" s="8">
        <v>7326.05</v>
      </c>
      <c r="D21" s="8">
        <v>0</v>
      </c>
      <c r="E21" s="21">
        <v>57972.640000000058</v>
      </c>
      <c r="F21" s="21">
        <v>0</v>
      </c>
      <c r="G21" s="9">
        <f>ROUND((12*(C21*E21))+(0*(D21*F21)),2)</f>
        <v>5096525511.2600002</v>
      </c>
      <c r="H21" s="21">
        <v>5823215200.3599977</v>
      </c>
      <c r="I21" s="11">
        <f>+H21-G21</f>
        <v>726689689.09999752</v>
      </c>
      <c r="J21" s="18">
        <f>ROUND(((+E21*12)+(F21*0))/12,2)</f>
        <v>57972.639999999999</v>
      </c>
      <c r="K21" s="18">
        <f>+(H21/J21)/12</f>
        <v>8370.6371378521526</v>
      </c>
      <c r="L21" s="22">
        <v>1.1161537169301941</v>
      </c>
      <c r="N21" s="15">
        <v>3</v>
      </c>
      <c r="O21" s="67" t="s">
        <v>8</v>
      </c>
      <c r="P21" s="8">
        <v>9523.8799999999992</v>
      </c>
      <c r="Q21" s="21">
        <v>3946.3699999999994</v>
      </c>
      <c r="R21" s="9">
        <f>ROUND((12*(P21*Q21)),2)</f>
        <v>451017051.79000002</v>
      </c>
      <c r="S21" s="21">
        <v>520933366.22999996</v>
      </c>
      <c r="T21" s="54">
        <f t="shared" si="6"/>
        <v>69916314.439999938</v>
      </c>
      <c r="U21" s="18">
        <f>+(S21/Q21)/12</f>
        <v>11000.264509536612</v>
      </c>
      <c r="V21" s="22">
        <f>+IF(K21&lt;&gt;0,U21/K21,"")</f>
        <v>1.3141490102101359</v>
      </c>
      <c r="X21" s="15">
        <v>3</v>
      </c>
      <c r="Y21" s="67" t="s">
        <v>8</v>
      </c>
      <c r="Z21" s="8">
        <v>10000.07</v>
      </c>
      <c r="AA21" s="21">
        <v>3964.9300000000007</v>
      </c>
      <c r="AB21" s="9">
        <f>ROUND((12*(Z21*AA21)),2)</f>
        <v>475794930.54000002</v>
      </c>
      <c r="AC21" s="21">
        <v>549039374.38999999</v>
      </c>
      <c r="AD21" s="54">
        <f t="shared" si="7"/>
        <v>73244443.849999964</v>
      </c>
      <c r="AE21" s="18">
        <f>+(AC21/AA21)/12</f>
        <v>11539.492802941453</v>
      </c>
      <c r="AF21" s="22">
        <f>+IF(U21&lt;&gt;0,AE21/U21,"")</f>
        <v>1.049019575205429</v>
      </c>
    </row>
    <row r="22" spans="1:32" ht="12.6" customHeight="1">
      <c r="A22" s="36"/>
      <c r="B22" s="49" t="s">
        <v>292</v>
      </c>
      <c r="C22" s="35"/>
      <c r="D22" s="35"/>
      <c r="E22" s="10">
        <f>+SUM(E19:E21)</f>
        <v>84274.800000000047</v>
      </c>
      <c r="F22" s="10">
        <f>+SUM(F19:F21)</f>
        <v>0</v>
      </c>
      <c r="G22" s="10">
        <f>+SUM(G19:G21)</f>
        <v>6758730374.7700005</v>
      </c>
      <c r="H22" s="10">
        <f>+SUM(H19:H21)</f>
        <v>7775392330.4499969</v>
      </c>
      <c r="I22" s="12">
        <f>+SUM(I19:I21)</f>
        <v>1016661955.6799965</v>
      </c>
      <c r="J22" s="19">
        <f>ROUND(((+E22*12)+(F22*0))/12,2)</f>
        <v>84274.8</v>
      </c>
      <c r="K22" s="19">
        <f>+(H22/J22)/12</f>
        <v>7688.5303895213401</v>
      </c>
      <c r="L22" s="23">
        <v>1.1190306205566878</v>
      </c>
      <c r="N22" s="36"/>
      <c r="O22" s="49" t="s">
        <v>292</v>
      </c>
      <c r="P22" s="35"/>
      <c r="Q22" s="10">
        <f>+SUM(Q19:Q21)</f>
        <v>5699.2799999999988</v>
      </c>
      <c r="R22" s="10">
        <f>+SUM(R19:R21)</f>
        <v>596757802.99000001</v>
      </c>
      <c r="S22" s="10">
        <f>+SUM(S19:S21)</f>
        <v>694589917.05999994</v>
      </c>
      <c r="T22" s="12">
        <f>+SUM(T19:T21)</f>
        <v>97832114.069999918</v>
      </c>
      <c r="U22" s="19">
        <f>+(S22/Q22)/12</f>
        <v>10156.106225406251</v>
      </c>
      <c r="V22" s="23">
        <f>+IF(K22&lt;&gt;0,U22/K22,"")</f>
        <v>1.3209424572539841</v>
      </c>
      <c r="X22" s="36"/>
      <c r="Y22" s="49" t="s">
        <v>292</v>
      </c>
      <c r="Z22" s="35"/>
      <c r="AA22" s="10">
        <f>+SUM(AA19:AA21)</f>
        <v>5674.85</v>
      </c>
      <c r="AB22" s="10">
        <f>+SUM(AB19:AB21)</f>
        <v>625245166.13</v>
      </c>
      <c r="AC22" s="10">
        <f>+SUM(AC19:AC21)</f>
        <v>727498135.27999997</v>
      </c>
      <c r="AD22" s="12">
        <f>+SUM(AD19:AD21)</f>
        <v>102252969.14999995</v>
      </c>
      <c r="AE22" s="19">
        <f>+(AC22/AA22)/12</f>
        <v>10683.074373184607</v>
      </c>
      <c r="AF22" s="23">
        <f>+IF(U22&lt;&gt;0,AE22/U22,"")</f>
        <v>1.0518868290743264</v>
      </c>
    </row>
    <row r="23" spans="1:32" ht="12.6" customHeight="1">
      <c r="A23" s="37" t="s">
        <v>302</v>
      </c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40"/>
      <c r="N23" s="37" t="s">
        <v>302</v>
      </c>
      <c r="O23" s="38"/>
      <c r="P23" s="39"/>
      <c r="Q23" s="39"/>
      <c r="R23" s="39"/>
      <c r="S23" s="39"/>
      <c r="T23" s="39"/>
      <c r="U23" s="39"/>
      <c r="V23" s="40"/>
      <c r="X23" s="37" t="s">
        <v>302</v>
      </c>
      <c r="Y23" s="38"/>
      <c r="Z23" s="39"/>
      <c r="AA23" s="39"/>
      <c r="AB23" s="39"/>
      <c r="AC23" s="39"/>
      <c r="AD23" s="39"/>
      <c r="AE23" s="39"/>
      <c r="AF23" s="40"/>
    </row>
    <row r="24" spans="1:32" ht="12.6" customHeight="1">
      <c r="A24" s="72">
        <v>1</v>
      </c>
      <c r="B24" s="60" t="s">
        <v>320</v>
      </c>
      <c r="C24" s="62">
        <v>4777.8599999999997</v>
      </c>
      <c r="D24" s="62">
        <v>0</v>
      </c>
      <c r="E24" s="55">
        <v>41346.089999999997</v>
      </c>
      <c r="F24" s="55">
        <v>0</v>
      </c>
      <c r="G24" s="53">
        <f>ROUND((12*(C24*E24))+(0*(D24*F24)),2)</f>
        <v>2370549954.8099999</v>
      </c>
      <c r="H24" s="55">
        <v>2695260723.0100002</v>
      </c>
      <c r="I24" s="54">
        <f>+H24-G24</f>
        <v>324710768.20000029</v>
      </c>
      <c r="J24" s="59">
        <f>ROUND(((+E24*12)+(F24*0))/12,2)</f>
        <v>41346.089999999997</v>
      </c>
      <c r="K24" s="63">
        <f>+(H24/J24)/12</f>
        <v>5432.3168224814817</v>
      </c>
      <c r="L24" s="64">
        <v>1.1330231523154737</v>
      </c>
      <c r="N24" s="72">
        <v>1</v>
      </c>
      <c r="O24" s="60" t="s">
        <v>320</v>
      </c>
      <c r="P24" s="62">
        <v>6354.58</v>
      </c>
      <c r="Q24" s="55">
        <v>2504.5700000000002</v>
      </c>
      <c r="R24" s="53">
        <f>ROUND((12*(P24*Q24)),2)</f>
        <v>190985885.16999999</v>
      </c>
      <c r="S24" s="55">
        <v>213559752.41</v>
      </c>
      <c r="T24" s="54">
        <f>+S24-R24</f>
        <v>22573867.24000001</v>
      </c>
      <c r="U24" s="63">
        <f>+(S24/Q24)/12</f>
        <v>7105.6692502771593</v>
      </c>
      <c r="V24" s="64">
        <f>+IF(K24&lt;&gt;0,U24/K24,"")</f>
        <v>1.3080366043583023</v>
      </c>
      <c r="X24" s="72">
        <v>1</v>
      </c>
      <c r="Y24" s="60" t="s">
        <v>320</v>
      </c>
      <c r="Z24" s="62">
        <v>6672.31</v>
      </c>
      <c r="AA24" s="55">
        <v>2507.58</v>
      </c>
      <c r="AB24" s="53">
        <f>ROUND((12*(Z24*AA24)),2)</f>
        <v>200776213.31999999</v>
      </c>
      <c r="AC24" s="55">
        <v>225453322.60999998</v>
      </c>
      <c r="AD24" s="54">
        <f>+AC24-AB24</f>
        <v>24677109.289999992</v>
      </c>
      <c r="AE24" s="63">
        <f>+(AC24/AA24)/12</f>
        <v>7492.3938156177137</v>
      </c>
      <c r="AF24" s="64">
        <f>+IF(U24&lt;&gt;0,AE24/U24,"")</f>
        <v>1.0544247912081568</v>
      </c>
    </row>
    <row r="25" spans="1:32" ht="12.6" customHeight="1">
      <c r="A25" s="15">
        <v>2</v>
      </c>
      <c r="B25" s="67" t="s">
        <v>7</v>
      </c>
      <c r="C25" s="8">
        <v>5733.43</v>
      </c>
      <c r="D25" s="8">
        <v>0</v>
      </c>
      <c r="E25" s="21">
        <v>38184.919999999991</v>
      </c>
      <c r="F25" s="21">
        <v>0</v>
      </c>
      <c r="G25" s="9">
        <f>ROUND((12*(C25*E25))+(0*(D25*F25)),2)</f>
        <v>2627166790.5100002</v>
      </c>
      <c r="H25" s="21">
        <v>2920874194.7799993</v>
      </c>
      <c r="I25" s="11">
        <f>+H25-G25</f>
        <v>293707404.26999903</v>
      </c>
      <c r="J25" s="18">
        <f>ROUND(((+E25*12)+(F25*0))/12,2)</f>
        <v>38184.92</v>
      </c>
      <c r="K25" s="18">
        <f>+(H25/J25)/12</f>
        <v>6374.4059932123273</v>
      </c>
      <c r="L25" s="22">
        <v>1.0965198872352229</v>
      </c>
      <c r="N25" s="15">
        <v>2</v>
      </c>
      <c r="O25" s="67" t="s">
        <v>7</v>
      </c>
      <c r="P25" s="8">
        <v>7453.47</v>
      </c>
      <c r="Q25" s="21">
        <v>2460.29</v>
      </c>
      <c r="R25" s="9">
        <f>ROUND((12*(P25*Q25)),2)</f>
        <v>220052372.47999999</v>
      </c>
      <c r="S25" s="21">
        <v>240423465.03</v>
      </c>
      <c r="T25" s="11">
        <f>+S25-R25</f>
        <v>20371092.550000012</v>
      </c>
      <c r="U25" s="18">
        <f>+(S25/Q25)/12</f>
        <v>8143.4663200273135</v>
      </c>
      <c r="V25" s="22">
        <f>+IF(K25&lt;&gt;0,U25/K25,"")</f>
        <v>1.2775255182520127</v>
      </c>
      <c r="X25" s="15">
        <v>2</v>
      </c>
      <c r="Y25" s="67" t="s">
        <v>7</v>
      </c>
      <c r="Z25" s="8">
        <v>7826.14</v>
      </c>
      <c r="AA25" s="21">
        <v>2568.2599999999998</v>
      </c>
      <c r="AB25" s="9">
        <f>ROUND((12*(Z25*AA25)),2)</f>
        <v>241194747.80000001</v>
      </c>
      <c r="AC25" s="21">
        <v>266586609.66999999</v>
      </c>
      <c r="AD25" s="11">
        <f>+AC25-AB25</f>
        <v>25391861.869999975</v>
      </c>
      <c r="AE25" s="18">
        <f>+(AC25/AA25)/12</f>
        <v>8650.0396400027003</v>
      </c>
      <c r="AF25" s="22">
        <f>+IF(U25&lt;&gt;0,AE25/U25,"")</f>
        <v>1.0622061048781606</v>
      </c>
    </row>
    <row r="26" spans="1:32" ht="12.6" customHeight="1">
      <c r="A26" s="15">
        <v>3</v>
      </c>
      <c r="B26" s="67" t="s">
        <v>8</v>
      </c>
      <c r="C26" s="8">
        <v>7326.05</v>
      </c>
      <c r="D26" s="8">
        <v>0</v>
      </c>
      <c r="E26" s="21">
        <v>120812.93999999997</v>
      </c>
      <c r="F26" s="21">
        <v>0</v>
      </c>
      <c r="G26" s="9">
        <f>ROUND((12*(C26*E26))+(0*(D26*F26)),2)</f>
        <v>10620979669.040001</v>
      </c>
      <c r="H26" s="21">
        <v>11761792683.630001</v>
      </c>
      <c r="I26" s="11">
        <f>+H26-G26</f>
        <v>1140813014.5900002</v>
      </c>
      <c r="J26" s="18">
        <f>ROUND(((+E26*12)+(F26*0))/12,2)</f>
        <v>120812.94</v>
      </c>
      <c r="K26" s="18">
        <f>+(H26/J26)/12</f>
        <v>8112.9504033466947</v>
      </c>
      <c r="L26" s="22">
        <v>1.1038237913275115</v>
      </c>
      <c r="N26" s="15">
        <v>3</v>
      </c>
      <c r="O26" s="67" t="s">
        <v>8</v>
      </c>
      <c r="P26" s="8">
        <v>9523.8799999999992</v>
      </c>
      <c r="Q26" s="21">
        <v>7607.48</v>
      </c>
      <c r="R26" s="9">
        <f>ROUND((12*(P26*Q26)),2)</f>
        <v>869432719.47000003</v>
      </c>
      <c r="S26" s="21">
        <v>956264813.26999998</v>
      </c>
      <c r="T26" s="11">
        <f>+S26-R26</f>
        <v>86832093.799999952</v>
      </c>
      <c r="U26" s="18">
        <f>+(S26/Q26)/12</f>
        <v>10475.050140015705</v>
      </c>
      <c r="V26" s="22">
        <f>+IF(K26&lt;&gt;0,U26/K26,"")</f>
        <v>1.2911517535833343</v>
      </c>
      <c r="X26" s="15">
        <v>3</v>
      </c>
      <c r="Y26" s="67" t="s">
        <v>8</v>
      </c>
      <c r="Z26" s="8">
        <v>10000.07</v>
      </c>
      <c r="AA26" s="21">
        <v>7659.14</v>
      </c>
      <c r="AB26" s="9">
        <f>ROUND((12*(Z26*AA26)),2)</f>
        <v>919103233.67999995</v>
      </c>
      <c r="AC26" s="21">
        <v>1017366783.1000001</v>
      </c>
      <c r="AD26" s="11">
        <f>+AC26-AB26</f>
        <v>98263549.420000196</v>
      </c>
      <c r="AE26" s="18">
        <f>+(AC26/AA26)/12</f>
        <v>11069.20166733254</v>
      </c>
      <c r="AF26" s="22">
        <f>+IF(U26&lt;&gt;0,AE26/U26,"")</f>
        <v>1.0567206380279861</v>
      </c>
    </row>
    <row r="27" spans="1:32" ht="12.6" customHeight="1">
      <c r="A27" s="36"/>
      <c r="B27" s="49" t="s">
        <v>292</v>
      </c>
      <c r="C27" s="35"/>
      <c r="D27" s="35"/>
      <c r="E27" s="10">
        <f>+SUM(E24:E26)</f>
        <v>200343.94999999995</v>
      </c>
      <c r="F27" s="10">
        <f>+SUM(F24:F26)</f>
        <v>0</v>
      </c>
      <c r="G27" s="10">
        <f>+SUM(G24:G26)</f>
        <v>15618696414.360001</v>
      </c>
      <c r="H27" s="10">
        <f>+SUM(H24:H26)</f>
        <v>17377927601.419998</v>
      </c>
      <c r="I27" s="12">
        <f>+SUM(I24:I26)</f>
        <v>1759231187.0599995</v>
      </c>
      <c r="J27" s="19">
        <f>ROUND(((+E27*12)+(F27*0))/12,2)</f>
        <v>200343.95</v>
      </c>
      <c r="K27" s="19">
        <f>+(H27/J27)/12</f>
        <v>7228.3721742117314</v>
      </c>
      <c r="L27" s="23">
        <v>1.1089630812249216</v>
      </c>
      <c r="N27" s="36"/>
      <c r="O27" s="49" t="s">
        <v>292</v>
      </c>
      <c r="P27" s="35"/>
      <c r="Q27" s="10">
        <f>+SUM(Q24:Q26)</f>
        <v>12572.34</v>
      </c>
      <c r="R27" s="10">
        <f>+SUM(R24:R26)</f>
        <v>1280470977.1199999</v>
      </c>
      <c r="S27" s="10">
        <f>+SUM(S24:S26)</f>
        <v>1410248030.71</v>
      </c>
      <c r="T27" s="12">
        <f>+SUM(T24:T26)</f>
        <v>129777053.58999997</v>
      </c>
      <c r="U27" s="19">
        <f>+(S27/Q27)/12</f>
        <v>9347.5573541467493</v>
      </c>
      <c r="V27" s="23">
        <f>+IF(K27&lt;&gt;0,U27/K27,"")</f>
        <v>1.2931759916147538</v>
      </c>
      <c r="X27" s="36"/>
      <c r="Y27" s="49" t="s">
        <v>292</v>
      </c>
      <c r="Z27" s="35"/>
      <c r="AA27" s="10">
        <f>+SUM(AA24:AA26)</f>
        <v>12734.98</v>
      </c>
      <c r="AB27" s="10">
        <f>+SUM(AB24:AB26)</f>
        <v>1361074194.8</v>
      </c>
      <c r="AC27" s="10">
        <f>+SUM(AC24:AC26)</f>
        <v>1509406715.3800001</v>
      </c>
      <c r="AD27" s="12">
        <f>+SUM(AD24:AD26)</f>
        <v>148332520.58000016</v>
      </c>
      <c r="AE27" s="19">
        <f>+(AC27/AA27)/12</f>
        <v>9877.0389076648225</v>
      </c>
      <c r="AF27" s="23">
        <f>+IF(U27&lt;&gt;0,AE27/U27,"")</f>
        <v>1.0566438411081998</v>
      </c>
    </row>
    <row r="28" spans="1:32" ht="12.6" customHeight="1">
      <c r="A28" s="37" t="s">
        <v>303</v>
      </c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0"/>
      <c r="N28" s="37" t="s">
        <v>303</v>
      </c>
      <c r="O28" s="38"/>
      <c r="P28" s="39"/>
      <c r="Q28" s="39"/>
      <c r="R28" s="39"/>
      <c r="S28" s="39"/>
      <c r="T28" s="39"/>
      <c r="U28" s="39"/>
      <c r="V28" s="40"/>
      <c r="X28" s="37" t="s">
        <v>303</v>
      </c>
      <c r="Y28" s="38"/>
      <c r="Z28" s="39"/>
      <c r="AA28" s="39"/>
      <c r="AB28" s="39"/>
      <c r="AC28" s="39"/>
      <c r="AD28" s="39"/>
      <c r="AE28" s="39"/>
      <c r="AF28" s="40"/>
    </row>
    <row r="29" spans="1:32" ht="12.6" customHeight="1">
      <c r="A29" s="72">
        <v>1</v>
      </c>
      <c r="B29" s="60" t="s">
        <v>320</v>
      </c>
      <c r="C29" s="62">
        <v>4777.8599999999997</v>
      </c>
      <c r="D29" s="62">
        <v>0</v>
      </c>
      <c r="E29" s="55">
        <v>57629.989999999903</v>
      </c>
      <c r="F29" s="55">
        <v>0</v>
      </c>
      <c r="G29" s="53">
        <f>ROUND((12*(C29*E29))+(0*(D29*F29)),2)</f>
        <v>3304176288.2600002</v>
      </c>
      <c r="H29" s="55">
        <v>3656563676.5499902</v>
      </c>
      <c r="I29" s="54">
        <f>+H29-G29</f>
        <v>352387388.28998995</v>
      </c>
      <c r="J29" s="59">
        <f>ROUND(((+E29*12)+(F29*0))/12,2)</f>
        <v>57629.99</v>
      </c>
      <c r="K29" s="63">
        <f>+(H29/J29)/12</f>
        <v>5287.4144124005434</v>
      </c>
      <c r="L29" s="64">
        <v>1.1432947813751226</v>
      </c>
      <c r="N29" s="72">
        <v>1</v>
      </c>
      <c r="O29" s="60" t="s">
        <v>320</v>
      </c>
      <c r="P29" s="62">
        <v>6354.58</v>
      </c>
      <c r="Q29" s="55">
        <v>3511.860000000001</v>
      </c>
      <c r="R29" s="53">
        <f>ROUND((12*(P29*Q29)),2)</f>
        <v>267796743.83000001</v>
      </c>
      <c r="S29" s="55">
        <v>293237912.85000002</v>
      </c>
      <c r="T29" s="54">
        <f>+S29-R29</f>
        <v>25441169.020000011</v>
      </c>
      <c r="U29" s="63">
        <f>+(S29/Q29)/12</f>
        <v>6958.2764510829002</v>
      </c>
      <c r="V29" s="64">
        <f>+IF(K29&lt;&gt;0,U29/K29,"")</f>
        <v>1.3160073919615027</v>
      </c>
      <c r="X29" s="72">
        <v>1</v>
      </c>
      <c r="Y29" s="60" t="s">
        <v>320</v>
      </c>
      <c r="Z29" s="62">
        <v>6672.31</v>
      </c>
      <c r="AA29" s="55">
        <v>3616.6600000000008</v>
      </c>
      <c r="AB29" s="53">
        <f>ROUND((12*(Z29*AA29)),2)</f>
        <v>289577720.22000003</v>
      </c>
      <c r="AC29" s="55">
        <v>322108869.68000001</v>
      </c>
      <c r="AD29" s="54">
        <f>+AC29-AB29</f>
        <v>32531149.459999979</v>
      </c>
      <c r="AE29" s="63">
        <f>+(AC29/AA29)/12</f>
        <v>7421.8770375613576</v>
      </c>
      <c r="AF29" s="64">
        <f>+IF(U29&lt;&gt;0,AE29/U29,"")</f>
        <v>1.0666257786303257</v>
      </c>
    </row>
    <row r="30" spans="1:32" ht="12.6" customHeight="1">
      <c r="A30" s="15">
        <v>2</v>
      </c>
      <c r="B30" s="67" t="s">
        <v>7</v>
      </c>
      <c r="C30" s="8">
        <v>5733.43</v>
      </c>
      <c r="D30" s="8">
        <v>0</v>
      </c>
      <c r="E30" s="21">
        <v>55790.149999999994</v>
      </c>
      <c r="F30" s="21">
        <v>0</v>
      </c>
      <c r="G30" s="9">
        <f>ROUND((12*(C30*E30))+(0*(D30*F30)),2)</f>
        <v>3838427036.5700002</v>
      </c>
      <c r="H30" s="21">
        <v>4177583101.1399913</v>
      </c>
      <c r="I30" s="11">
        <f>+H30-G30</f>
        <v>339156064.56999111</v>
      </c>
      <c r="J30" s="18">
        <f>ROUND(((+E30*12)+(F30*0))/12,2)</f>
        <v>55790.15</v>
      </c>
      <c r="K30" s="18">
        <f>+(H30/J30)/12</f>
        <v>6240.0248985707922</v>
      </c>
      <c r="L30" s="22">
        <v>1.0967111226593456</v>
      </c>
      <c r="N30" s="15">
        <v>2</v>
      </c>
      <c r="O30" s="67" t="s">
        <v>7</v>
      </c>
      <c r="P30" s="8">
        <v>7453.47</v>
      </c>
      <c r="Q30" s="21">
        <v>3743.5599999999986</v>
      </c>
      <c r="R30" s="9">
        <f>ROUND((12*(P30*Q30)),2)</f>
        <v>334830145.83999997</v>
      </c>
      <c r="S30" s="21">
        <v>359643465.53000003</v>
      </c>
      <c r="T30" s="11">
        <f>+S30-R30</f>
        <v>24813319.690000057</v>
      </c>
      <c r="U30" s="18">
        <f>+(S30/Q30)/12</f>
        <v>8005.8256830841974</v>
      </c>
      <c r="V30" s="22">
        <f>+IF(K30&lt;&gt;0,U30/K30,"")</f>
        <v>1.2829797658207809</v>
      </c>
      <c r="X30" s="15">
        <v>2</v>
      </c>
      <c r="Y30" s="67" t="s">
        <v>7</v>
      </c>
      <c r="Z30" s="8">
        <v>7826.14</v>
      </c>
      <c r="AA30" s="21">
        <v>4028.3300000000004</v>
      </c>
      <c r="AB30" s="9">
        <f>ROUND((12*(Z30*AA30)),2)</f>
        <v>378315294.55000001</v>
      </c>
      <c r="AC30" s="21">
        <v>412735633.98000002</v>
      </c>
      <c r="AD30" s="11">
        <f>+AC30-AB30</f>
        <v>34420339.430000007</v>
      </c>
      <c r="AE30" s="18">
        <f>+(AC30/AA30)/12</f>
        <v>8538.1873294888956</v>
      </c>
      <c r="AF30" s="22">
        <f>+IF(U30&lt;&gt;0,AE30/U30,"")</f>
        <v>1.0664967821532194</v>
      </c>
    </row>
    <row r="31" spans="1:32" ht="12.6" customHeight="1">
      <c r="A31" s="15">
        <v>3</v>
      </c>
      <c r="B31" s="67" t="s">
        <v>8</v>
      </c>
      <c r="C31" s="8">
        <v>7326.05</v>
      </c>
      <c r="D31" s="8">
        <v>0</v>
      </c>
      <c r="E31" s="21">
        <v>175274.71999999965</v>
      </c>
      <c r="F31" s="21">
        <v>0</v>
      </c>
      <c r="G31" s="9">
        <f>ROUND((12*(C31*E31))+(0*(D31*F31)),2)</f>
        <v>15408856349.469999</v>
      </c>
      <c r="H31" s="21">
        <v>16495478926.280001</v>
      </c>
      <c r="I31" s="11">
        <f>+H31-G31</f>
        <v>1086622576.8100014</v>
      </c>
      <c r="J31" s="18">
        <f>ROUND(((+E31*12)+(F31*0))/12,2)</f>
        <v>175274.72</v>
      </c>
      <c r="K31" s="18">
        <f>+(H31/J31)/12</f>
        <v>7842.6783044164431</v>
      </c>
      <c r="L31" s="22">
        <v>1.0950891819285233</v>
      </c>
      <c r="N31" s="15">
        <v>3</v>
      </c>
      <c r="O31" s="67" t="s">
        <v>8</v>
      </c>
      <c r="P31" s="8">
        <v>9523.8799999999992</v>
      </c>
      <c r="Q31" s="21">
        <v>10515.140000000005</v>
      </c>
      <c r="R31" s="9">
        <f>ROUND((12*(P31*Q31)),2)</f>
        <v>1201739178.52</v>
      </c>
      <c r="S31" s="21">
        <v>1288040571.3699994</v>
      </c>
      <c r="T31" s="11">
        <f>+S31-R31</f>
        <v>86301392.849999428</v>
      </c>
      <c r="U31" s="18">
        <f>+(S31/Q31)/12</f>
        <v>10207.825505017836</v>
      </c>
      <c r="V31" s="22">
        <f>+IF(K31&lt;&gt;0,U31/K31,"")</f>
        <v>1.3015739150322547</v>
      </c>
      <c r="X31" s="15">
        <v>3</v>
      </c>
      <c r="Y31" s="67" t="s">
        <v>8</v>
      </c>
      <c r="Z31" s="8">
        <v>10000.07</v>
      </c>
      <c r="AA31" s="21">
        <v>10753.650000000001</v>
      </c>
      <c r="AB31" s="9">
        <f>ROUND((12*(Z31*AA31)),2)</f>
        <v>1290447033.0699999</v>
      </c>
      <c r="AC31" s="21">
        <v>1404370089.2200007</v>
      </c>
      <c r="AD31" s="11">
        <f>+AC31-AB31</f>
        <v>113923056.15000081</v>
      </c>
      <c r="AE31" s="18">
        <f>+(AC31/AA31)/12</f>
        <v>10882.894716522611</v>
      </c>
      <c r="AF31" s="22">
        <f>+IF(U31&lt;&gt;0,AE31/U31,"")</f>
        <v>1.0661325187399542</v>
      </c>
    </row>
    <row r="32" spans="1:32" ht="12.6" customHeight="1">
      <c r="A32" s="36"/>
      <c r="B32" s="49" t="s">
        <v>292</v>
      </c>
      <c r="C32" s="35"/>
      <c r="D32" s="35"/>
      <c r="E32" s="10">
        <f>+SUM(E29:E31)</f>
        <v>288694.85999999952</v>
      </c>
      <c r="F32" s="10">
        <f>+SUM(F29:F31)</f>
        <v>0</v>
      </c>
      <c r="G32" s="10">
        <f>+SUM(G29:G31)</f>
        <v>22551459674.299999</v>
      </c>
      <c r="H32" s="10">
        <f>+SUM(H29:H31)</f>
        <v>24329625703.969982</v>
      </c>
      <c r="I32" s="12">
        <f>+SUM(I29:I31)</f>
        <v>1778166029.6699824</v>
      </c>
      <c r="J32" s="19">
        <f>ROUND(((+E32*12)+(F32*0))/12,2)</f>
        <v>288694.86</v>
      </c>
      <c r="K32" s="19">
        <f>+(H32/J32)/12</f>
        <v>7022.8780958004072</v>
      </c>
      <c r="L32" s="23">
        <v>1.1017400835184519</v>
      </c>
      <c r="N32" s="36"/>
      <c r="O32" s="49" t="s">
        <v>292</v>
      </c>
      <c r="P32" s="35"/>
      <c r="Q32" s="10">
        <f>+SUM(Q29:Q31)</f>
        <v>17770.560000000005</v>
      </c>
      <c r="R32" s="10">
        <f>+SUM(R29:R31)</f>
        <v>1804366068.1900001</v>
      </c>
      <c r="S32" s="10">
        <f>+SUM(S29:S31)</f>
        <v>1940921949.7499995</v>
      </c>
      <c r="T32" s="12">
        <f>+SUM(T29:T31)</f>
        <v>136555881.5599995</v>
      </c>
      <c r="U32" s="19">
        <f>+(S32/Q32)/12</f>
        <v>9101.7669568375968</v>
      </c>
      <c r="V32" s="23">
        <f>+IF(K32&lt;&gt;0,U32/K32,"")</f>
        <v>1.296016651959307</v>
      </c>
      <c r="X32" s="36"/>
      <c r="Y32" s="49" t="s">
        <v>292</v>
      </c>
      <c r="Z32" s="35"/>
      <c r="AA32" s="10">
        <f>+SUM(AA29:AA31)</f>
        <v>18398.640000000003</v>
      </c>
      <c r="AB32" s="10">
        <f>+SUM(AB29:AB31)</f>
        <v>1958340047.8399999</v>
      </c>
      <c r="AC32" s="10">
        <f>+SUM(AC29:AC31)</f>
        <v>2139214592.8800008</v>
      </c>
      <c r="AD32" s="12">
        <f>+SUM(AD29:AD31)</f>
        <v>180874545.0400008</v>
      </c>
      <c r="AE32" s="19">
        <f>+(AC32/AA32)/12</f>
        <v>9689.1880454207512</v>
      </c>
      <c r="AF32" s="23">
        <f>+IF(U32&lt;&gt;0,AE32/U32,"")</f>
        <v>1.0645392363228836</v>
      </c>
    </row>
    <row r="33" spans="1:32" ht="12.6" customHeight="1">
      <c r="A33" s="37" t="s">
        <v>304</v>
      </c>
      <c r="B33" s="38"/>
      <c r="C33" s="39"/>
      <c r="D33" s="39"/>
      <c r="E33" s="39"/>
      <c r="F33" s="39"/>
      <c r="G33" s="39"/>
      <c r="H33" s="39"/>
      <c r="I33" s="39"/>
      <c r="J33" s="39"/>
      <c r="K33" s="39"/>
      <c r="L33" s="40"/>
      <c r="N33" s="37" t="s">
        <v>304</v>
      </c>
      <c r="O33" s="38"/>
      <c r="P33" s="39"/>
      <c r="Q33" s="39"/>
      <c r="R33" s="39"/>
      <c r="S33" s="39"/>
      <c r="T33" s="39"/>
      <c r="U33" s="39"/>
      <c r="V33" s="40"/>
      <c r="X33" s="37" t="s">
        <v>304</v>
      </c>
      <c r="Y33" s="38"/>
      <c r="Z33" s="39"/>
      <c r="AA33" s="39"/>
      <c r="AB33" s="39"/>
      <c r="AC33" s="39"/>
      <c r="AD33" s="39"/>
      <c r="AE33" s="39"/>
      <c r="AF33" s="40"/>
    </row>
    <row r="34" spans="1:32" ht="12.6" customHeight="1">
      <c r="A34" s="72">
        <v>1</v>
      </c>
      <c r="B34" s="60" t="s">
        <v>320</v>
      </c>
      <c r="C34" s="62">
        <v>4777.8599999999997</v>
      </c>
      <c r="D34" s="62">
        <v>0</v>
      </c>
      <c r="E34" s="55">
        <v>1.33</v>
      </c>
      <c r="F34" s="55">
        <v>0</v>
      </c>
      <c r="G34" s="53">
        <f>ROUND((12*(C34*E34))+(0*(D34*F34)),2)</f>
        <v>76254.649999999994</v>
      </c>
      <c r="H34" s="55">
        <v>82953.919999999998</v>
      </c>
      <c r="I34" s="54">
        <f>+H34-G34</f>
        <v>6699.2700000000041</v>
      </c>
      <c r="J34" s="59">
        <f>ROUND(((+E34*12)+(F34*0))/12,2)</f>
        <v>1.33</v>
      </c>
      <c r="K34" s="63">
        <f>+(H34/J34)/12</f>
        <v>5197.6140350877185</v>
      </c>
      <c r="L34" s="64">
        <v>0.92511660435017329</v>
      </c>
      <c r="N34" s="72">
        <v>1</v>
      </c>
      <c r="O34" s="60" t="s">
        <v>320</v>
      </c>
      <c r="P34" s="62">
        <v>6354.58</v>
      </c>
      <c r="Q34" s="55"/>
      <c r="R34" s="53">
        <f>ROUND((12*(P34*Q34)),2)</f>
        <v>0</v>
      </c>
      <c r="S34" s="55"/>
      <c r="T34" s="54">
        <f>+S34-R34</f>
        <v>0</v>
      </c>
      <c r="U34" s="63"/>
      <c r="V34" s="64"/>
      <c r="X34" s="72">
        <v>1</v>
      </c>
      <c r="Y34" s="60" t="s">
        <v>320</v>
      </c>
      <c r="Z34" s="62">
        <v>6672.31</v>
      </c>
      <c r="AA34" s="55"/>
      <c r="AB34" s="53">
        <f>ROUND((12*(Z34*AA34)),2)</f>
        <v>0</v>
      </c>
      <c r="AC34" s="55"/>
      <c r="AD34" s="54">
        <f>+AC34-AB34</f>
        <v>0</v>
      </c>
      <c r="AE34" s="63"/>
      <c r="AF34" s="64"/>
    </row>
    <row r="35" spans="1:32" ht="12.6" customHeight="1">
      <c r="A35" s="15">
        <v>2</v>
      </c>
      <c r="B35" s="67" t="s">
        <v>7</v>
      </c>
      <c r="C35" s="8">
        <v>5733.43</v>
      </c>
      <c r="D35" s="8">
        <v>0</v>
      </c>
      <c r="E35" s="21">
        <v>4.05</v>
      </c>
      <c r="F35" s="21">
        <v>0</v>
      </c>
      <c r="G35" s="9">
        <f>ROUND((12*(C35*E35))+(0*(D35*F35)),2)</f>
        <v>278644.7</v>
      </c>
      <c r="H35" s="21">
        <v>315182.28999999998</v>
      </c>
      <c r="I35" s="11">
        <f>+H35-G35</f>
        <v>36537.589999999967</v>
      </c>
      <c r="J35" s="18">
        <f>ROUND(((+E35*12)+(F35*0))/12,2)</f>
        <v>4.05</v>
      </c>
      <c r="K35" s="18">
        <f>+(H35/J35)/12</f>
        <v>6485.2323045267485</v>
      </c>
      <c r="L35" s="22">
        <v>1.2093776062459345</v>
      </c>
      <c r="N35" s="15">
        <v>2</v>
      </c>
      <c r="O35" s="67" t="s">
        <v>7</v>
      </c>
      <c r="P35" s="8">
        <v>7453.47</v>
      </c>
      <c r="Q35" s="21"/>
      <c r="R35" s="9">
        <f>ROUND((12*(P35*Q35)),2)</f>
        <v>0</v>
      </c>
      <c r="S35" s="21"/>
      <c r="T35" s="11">
        <f>+S35-R35</f>
        <v>0</v>
      </c>
      <c r="U35" s="18"/>
      <c r="V35" s="22"/>
      <c r="X35" s="15">
        <v>2</v>
      </c>
      <c r="Y35" s="67" t="s">
        <v>7</v>
      </c>
      <c r="Z35" s="8">
        <v>7826.14</v>
      </c>
      <c r="AA35" s="21"/>
      <c r="AB35" s="9">
        <f>ROUND((12*(Z35*AA35)),2)</f>
        <v>0</v>
      </c>
      <c r="AC35" s="21"/>
      <c r="AD35" s="11">
        <f>+AC35-AB35</f>
        <v>0</v>
      </c>
      <c r="AE35" s="18"/>
      <c r="AF35" s="22"/>
    </row>
    <row r="36" spans="1:32" ht="12.6" customHeight="1">
      <c r="A36" s="15">
        <v>3</v>
      </c>
      <c r="B36" s="67" t="s">
        <v>8</v>
      </c>
      <c r="C36" s="8">
        <v>7326.05</v>
      </c>
      <c r="D36" s="8">
        <v>0</v>
      </c>
      <c r="E36" s="21">
        <v>10.16</v>
      </c>
      <c r="F36" s="21">
        <v>0</v>
      </c>
      <c r="G36" s="9">
        <f>ROUND((12*(C36*E36))+(0*(D36*F36)),2)</f>
        <v>893192.02</v>
      </c>
      <c r="H36" s="21">
        <v>882916.69</v>
      </c>
      <c r="I36" s="11">
        <f>+H36-G36</f>
        <v>-10275.330000000075</v>
      </c>
      <c r="J36" s="18">
        <f>ROUND(((+E36*12)+(F36*0))/12,2)</f>
        <v>10.16</v>
      </c>
      <c r="K36" s="18">
        <f>+(H36/J36)/12</f>
        <v>7241.7707513123351</v>
      </c>
      <c r="L36" s="22">
        <v>0.96615357302571692</v>
      </c>
      <c r="N36" s="15">
        <v>3</v>
      </c>
      <c r="O36" s="67" t="s">
        <v>8</v>
      </c>
      <c r="P36" s="8">
        <v>9523.8799999999992</v>
      </c>
      <c r="Q36" s="21"/>
      <c r="R36" s="9">
        <f>ROUND((12*(P36*Q36)),2)</f>
        <v>0</v>
      </c>
      <c r="S36" s="21"/>
      <c r="T36" s="11">
        <f>+S36-R36</f>
        <v>0</v>
      </c>
      <c r="U36" s="18"/>
      <c r="V36" s="22"/>
      <c r="X36" s="15">
        <v>3</v>
      </c>
      <c r="Y36" s="67" t="s">
        <v>8</v>
      </c>
      <c r="Z36" s="8">
        <v>10000.07</v>
      </c>
      <c r="AA36" s="21"/>
      <c r="AB36" s="9">
        <f>ROUND((12*(Z36*AA36)),2)</f>
        <v>0</v>
      </c>
      <c r="AC36" s="21"/>
      <c r="AD36" s="11">
        <f>+AC36-AB36</f>
        <v>0</v>
      </c>
      <c r="AE36" s="18"/>
      <c r="AF36" s="22"/>
    </row>
    <row r="37" spans="1:32" ht="12.6" customHeight="1">
      <c r="A37" s="36"/>
      <c r="B37" s="49" t="s">
        <v>292</v>
      </c>
      <c r="C37" s="35"/>
      <c r="D37" s="35"/>
      <c r="E37" s="10">
        <f>+SUM(E34:E36)</f>
        <v>15.54</v>
      </c>
      <c r="F37" s="10">
        <f>+SUM(F34:F36)</f>
        <v>0</v>
      </c>
      <c r="G37" s="10">
        <f>+SUM(G34:G36)</f>
        <v>1248091.3700000001</v>
      </c>
      <c r="H37" s="10">
        <f>+SUM(H34:H36)</f>
        <v>1281052.8999999999</v>
      </c>
      <c r="I37" s="12">
        <f>+SUM(I34:I36)</f>
        <v>32961.529999999897</v>
      </c>
      <c r="J37" s="19">
        <f>ROUND(((+E37*12)+(F37*0))/12,2)</f>
        <v>15.54</v>
      </c>
      <c r="K37" s="19">
        <f>+(H37/J37)/12</f>
        <v>6869.6530459030464</v>
      </c>
      <c r="L37" s="23">
        <v>1.038515450466615</v>
      </c>
      <c r="N37" s="36"/>
      <c r="O37" s="49" t="s">
        <v>292</v>
      </c>
      <c r="P37" s="35"/>
      <c r="Q37" s="10">
        <f>+SUM(Q34:Q36)</f>
        <v>0</v>
      </c>
      <c r="R37" s="10">
        <f>+SUM(R34:R36)</f>
        <v>0</v>
      </c>
      <c r="S37" s="10">
        <f>+SUM(S34:S36)</f>
        <v>0</v>
      </c>
      <c r="T37" s="12">
        <f>+SUM(T34:T36)</f>
        <v>0</v>
      </c>
      <c r="U37" s="19"/>
      <c r="V37" s="23"/>
      <c r="X37" s="36"/>
      <c r="Y37" s="49" t="s">
        <v>292</v>
      </c>
      <c r="Z37" s="35"/>
      <c r="AA37" s="10">
        <f>+SUM(AA34:AA36)</f>
        <v>0</v>
      </c>
      <c r="AB37" s="10">
        <f>+SUM(AB34:AB36)</f>
        <v>0</v>
      </c>
      <c r="AC37" s="10">
        <f>+SUM(AC34:AC36)</f>
        <v>0</v>
      </c>
      <c r="AD37" s="12">
        <f>+SUM(AD34:AD36)</f>
        <v>0</v>
      </c>
      <c r="AE37" s="19"/>
      <c r="AF37" s="23"/>
    </row>
    <row r="38" spans="1:32" ht="12.6" customHeight="1"/>
    <row r="39" spans="1:32" ht="15" customHeight="1">
      <c r="A39" s="82" t="s">
        <v>324</v>
      </c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N39" s="82" t="s">
        <v>324</v>
      </c>
      <c r="O39" s="82"/>
      <c r="P39" s="82"/>
      <c r="Q39" s="82"/>
      <c r="R39" s="82"/>
      <c r="S39" s="82"/>
      <c r="T39" s="82"/>
      <c r="U39" s="82"/>
      <c r="V39" s="82"/>
      <c r="X39" s="82" t="s">
        <v>324</v>
      </c>
      <c r="Y39" s="82"/>
      <c r="Z39" s="82"/>
      <c r="AA39" s="82"/>
      <c r="AB39" s="82"/>
      <c r="AC39" s="82"/>
      <c r="AD39" s="82"/>
      <c r="AE39" s="82"/>
      <c r="AF39" s="82"/>
    </row>
    <row r="40" spans="1:32" ht="15" customHeight="1">
      <c r="A40" s="83">
        <v>2023</v>
      </c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N40" s="83">
        <v>2024</v>
      </c>
      <c r="O40" s="83"/>
      <c r="P40" s="83"/>
      <c r="Q40" s="83"/>
      <c r="R40" s="83"/>
      <c r="S40" s="83"/>
      <c r="T40" s="83"/>
      <c r="U40" s="83"/>
      <c r="V40" s="83"/>
      <c r="X40" s="83">
        <v>2025</v>
      </c>
      <c r="Y40" s="83"/>
      <c r="Z40" s="83"/>
      <c r="AA40" s="83"/>
      <c r="AB40" s="83"/>
      <c r="AC40" s="83"/>
      <c r="AD40" s="83"/>
      <c r="AE40" s="83"/>
      <c r="AF40" s="83"/>
    </row>
    <row r="41" spans="1:32" ht="15" customHeight="1">
      <c r="A41" s="84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N41" s="84"/>
      <c r="O41" s="84"/>
      <c r="P41" s="84"/>
      <c r="Q41" s="84"/>
      <c r="R41" s="84"/>
      <c r="S41" s="84"/>
      <c r="T41" s="84"/>
      <c r="U41" s="84"/>
      <c r="V41" s="84"/>
      <c r="X41" s="84"/>
      <c r="Y41" s="84"/>
      <c r="Z41" s="84"/>
      <c r="AA41" s="84"/>
      <c r="AB41" s="84"/>
      <c r="AC41" s="84"/>
      <c r="AD41" s="84"/>
      <c r="AE41" s="84"/>
      <c r="AF41" s="84"/>
    </row>
    <row r="42" spans="1:32" ht="45.9" customHeight="1">
      <c r="A42" s="85" t="s">
        <v>288</v>
      </c>
      <c r="B42" s="47" t="s">
        <v>316</v>
      </c>
      <c r="C42" s="86" t="s">
        <v>289</v>
      </c>
      <c r="D42" s="86"/>
      <c r="E42" s="87" t="s">
        <v>321</v>
      </c>
      <c r="F42" s="87"/>
      <c r="G42" s="87" t="s">
        <v>322</v>
      </c>
      <c r="H42" s="87" t="s">
        <v>330</v>
      </c>
      <c r="I42" s="86" t="s">
        <v>290</v>
      </c>
      <c r="J42" s="88" t="s">
        <v>306</v>
      </c>
      <c r="K42" s="88" t="s">
        <v>308</v>
      </c>
      <c r="L42" s="88" t="s">
        <v>309</v>
      </c>
      <c r="N42" s="85" t="s">
        <v>288</v>
      </c>
      <c r="O42" s="94" t="s">
        <v>329</v>
      </c>
      <c r="P42" s="73" t="s">
        <v>331</v>
      </c>
      <c r="Q42" s="47" t="s">
        <v>321</v>
      </c>
      <c r="R42" s="87" t="s">
        <v>332</v>
      </c>
      <c r="S42" s="87" t="s">
        <v>333</v>
      </c>
      <c r="T42" s="86" t="s">
        <v>290</v>
      </c>
      <c r="U42" s="88" t="s">
        <v>308</v>
      </c>
      <c r="V42" s="88" t="s">
        <v>309</v>
      </c>
      <c r="X42" s="85" t="s">
        <v>288</v>
      </c>
      <c r="Y42" s="94" t="s">
        <v>329</v>
      </c>
      <c r="Z42" s="73" t="s">
        <v>331</v>
      </c>
      <c r="AA42" s="47" t="s">
        <v>321</v>
      </c>
      <c r="AB42" s="87" t="s">
        <v>332</v>
      </c>
      <c r="AC42" s="87" t="s">
        <v>350</v>
      </c>
      <c r="AD42" s="86" t="s">
        <v>290</v>
      </c>
      <c r="AE42" s="88" t="s">
        <v>308</v>
      </c>
      <c r="AF42" s="88" t="s">
        <v>309</v>
      </c>
    </row>
    <row r="43" spans="1:32" ht="45.9" customHeight="1">
      <c r="A43" s="85"/>
      <c r="B43" s="81" t="s">
        <v>317</v>
      </c>
      <c r="C43" s="81" t="s">
        <v>318</v>
      </c>
      <c r="D43" s="89" t="s">
        <v>319</v>
      </c>
      <c r="E43" s="81" t="s">
        <v>318</v>
      </c>
      <c r="F43" s="81" t="s">
        <v>319</v>
      </c>
      <c r="G43" s="87"/>
      <c r="H43" s="87"/>
      <c r="I43" s="86"/>
      <c r="J43" s="88"/>
      <c r="K43" s="88"/>
      <c r="L43" s="88"/>
      <c r="N43" s="85"/>
      <c r="O43" s="95"/>
      <c r="P43" s="89" t="s">
        <v>349</v>
      </c>
      <c r="Q43" s="89" t="s">
        <v>349</v>
      </c>
      <c r="R43" s="87"/>
      <c r="S43" s="87"/>
      <c r="T43" s="86"/>
      <c r="U43" s="88"/>
      <c r="V43" s="88"/>
      <c r="X43" s="85"/>
      <c r="Y43" s="95"/>
      <c r="Z43" s="89" t="s">
        <v>349</v>
      </c>
      <c r="AA43" s="89" t="s">
        <v>349</v>
      </c>
      <c r="AB43" s="87"/>
      <c r="AC43" s="87"/>
      <c r="AD43" s="86"/>
      <c r="AE43" s="88"/>
      <c r="AF43" s="88"/>
    </row>
    <row r="44" spans="1:32" ht="15.9" customHeight="1">
      <c r="A44" s="85"/>
      <c r="B44" s="81"/>
      <c r="C44" s="81"/>
      <c r="D44" s="90"/>
      <c r="E44" s="81"/>
      <c r="F44" s="81"/>
      <c r="G44" s="87"/>
      <c r="H44" s="87"/>
      <c r="I44" s="46" t="s">
        <v>323</v>
      </c>
      <c r="J44" s="16" t="s">
        <v>326</v>
      </c>
      <c r="K44" s="48" t="s">
        <v>337</v>
      </c>
      <c r="L44" s="88"/>
      <c r="N44" s="85"/>
      <c r="O44" s="96"/>
      <c r="P44" s="90"/>
      <c r="Q44" s="90"/>
      <c r="R44" s="87"/>
      <c r="S44" s="87"/>
      <c r="T44" s="46" t="s">
        <v>335</v>
      </c>
      <c r="U44" s="16" t="s">
        <v>336</v>
      </c>
      <c r="V44" s="88"/>
      <c r="X44" s="85"/>
      <c r="Y44" s="96"/>
      <c r="Z44" s="90"/>
      <c r="AA44" s="90"/>
      <c r="AB44" s="87"/>
      <c r="AC44" s="87"/>
      <c r="AD44" s="46" t="s">
        <v>335</v>
      </c>
      <c r="AE44" s="16" t="s">
        <v>336</v>
      </c>
      <c r="AF44" s="88"/>
    </row>
    <row r="45" spans="1:32" ht="12.6" customHeight="1">
      <c r="A45" s="14">
        <v>1</v>
      </c>
      <c r="B45" s="14">
        <v>2</v>
      </c>
      <c r="C45" s="14">
        <v>3</v>
      </c>
      <c r="D45" s="14">
        <v>4</v>
      </c>
      <c r="E45" s="14">
        <v>5</v>
      </c>
      <c r="F45" s="14">
        <v>6</v>
      </c>
      <c r="G45" s="14">
        <v>7</v>
      </c>
      <c r="H45" s="14">
        <v>8</v>
      </c>
      <c r="I45" s="14">
        <v>9</v>
      </c>
      <c r="J45" s="17">
        <v>10</v>
      </c>
      <c r="K45" s="17">
        <v>11</v>
      </c>
      <c r="L45" s="17">
        <v>12</v>
      </c>
      <c r="N45" s="14">
        <v>1</v>
      </c>
      <c r="O45" s="14">
        <v>2</v>
      </c>
      <c r="P45" s="14">
        <v>3</v>
      </c>
      <c r="Q45" s="14">
        <v>4</v>
      </c>
      <c r="R45" s="14">
        <v>5</v>
      </c>
      <c r="S45" s="14">
        <v>6</v>
      </c>
      <c r="T45" s="14">
        <v>7</v>
      </c>
      <c r="U45" s="17">
        <v>8</v>
      </c>
      <c r="V45" s="17">
        <v>9</v>
      </c>
      <c r="X45" s="14">
        <v>1</v>
      </c>
      <c r="Y45" s="14">
        <v>2</v>
      </c>
      <c r="Z45" s="14">
        <v>3</v>
      </c>
      <c r="AA45" s="14">
        <v>4</v>
      </c>
      <c r="AB45" s="14">
        <v>5</v>
      </c>
      <c r="AC45" s="14">
        <v>6</v>
      </c>
      <c r="AD45" s="14">
        <v>7</v>
      </c>
      <c r="AE45" s="17">
        <v>8</v>
      </c>
      <c r="AF45" s="17">
        <v>9</v>
      </c>
    </row>
    <row r="46" spans="1:32" ht="12.6" customHeight="1">
      <c r="A46" s="37" t="s">
        <v>293</v>
      </c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3"/>
      <c r="N46" s="37" t="s">
        <v>293</v>
      </c>
      <c r="O46" s="38"/>
      <c r="P46" s="39"/>
      <c r="Q46" s="39"/>
      <c r="R46" s="39"/>
      <c r="S46" s="39"/>
      <c r="T46" s="39"/>
      <c r="U46" s="39"/>
      <c r="V46" s="13"/>
      <c r="X46" s="37" t="s">
        <v>293</v>
      </c>
      <c r="Y46" s="38"/>
      <c r="Z46" s="39"/>
      <c r="AA46" s="39"/>
      <c r="AB46" s="39"/>
      <c r="AC46" s="39"/>
      <c r="AD46" s="39"/>
      <c r="AE46" s="39"/>
      <c r="AF46" s="13"/>
    </row>
    <row r="47" spans="1:32" ht="12.6" customHeight="1">
      <c r="A47" s="72">
        <v>1</v>
      </c>
      <c r="B47" s="69" t="s">
        <v>320</v>
      </c>
      <c r="C47" s="68">
        <v>4777.8599999999997</v>
      </c>
      <c r="D47" s="68">
        <v>0</v>
      </c>
      <c r="E47" s="27">
        <f t="shared" ref="E47:H49" si="8">+E52+E57+E62+E67+E72</f>
        <v>1821.69</v>
      </c>
      <c r="F47" s="27">
        <f t="shared" si="8"/>
        <v>0</v>
      </c>
      <c r="G47" s="56">
        <f t="shared" si="8"/>
        <v>104445357.40000001</v>
      </c>
      <c r="H47" s="57">
        <f t="shared" si="8"/>
        <v>101838641.31999999</v>
      </c>
      <c r="I47" s="58">
        <f>+H47-G47</f>
        <v>-2606716.0800000131</v>
      </c>
      <c r="J47" s="59">
        <f>ROUND(((+E47*12)+(F47*0))/12,2)</f>
        <v>1821.69</v>
      </c>
      <c r="K47" s="63">
        <f>IF(J47&lt;&gt;0,(-I47/J47),"")</f>
        <v>1430.9328590484731</v>
      </c>
      <c r="L47" s="66">
        <f>+L52+L57+L62+L67+L72</f>
        <v>197</v>
      </c>
      <c r="N47" s="72">
        <v>1</v>
      </c>
      <c r="O47" s="69" t="s">
        <v>320</v>
      </c>
      <c r="P47" s="68">
        <v>6354.58</v>
      </c>
      <c r="Q47" s="74">
        <f t="shared" ref="Q47:S49" si="9">+Q52+Q57+Q62+Q67+Q72</f>
        <v>36.25</v>
      </c>
      <c r="R47" s="56">
        <f t="shared" si="9"/>
        <v>2764242.3</v>
      </c>
      <c r="S47" s="57">
        <f t="shared" si="9"/>
        <v>2730107.7199999997</v>
      </c>
      <c r="T47" s="58">
        <f>+S47-R47</f>
        <v>-34134.580000000075</v>
      </c>
      <c r="U47" s="63">
        <f>IF(Q47&lt;&gt;0,(-T47/Q47),"")</f>
        <v>941.64358620689859</v>
      </c>
      <c r="V47" s="66">
        <f>+V52+V57+V62+V67+V72</f>
        <v>4</v>
      </c>
      <c r="X47" s="72">
        <v>1</v>
      </c>
      <c r="Y47" s="69" t="s">
        <v>320</v>
      </c>
      <c r="Z47" s="68">
        <v>6672.31</v>
      </c>
      <c r="AA47" s="74">
        <f t="shared" ref="AA47:AC47" si="10">+AA52+AA57+AA62+AA67+AA72</f>
        <v>8.1300000000000008</v>
      </c>
      <c r="AB47" s="56">
        <f t="shared" si="10"/>
        <v>650950.56000000006</v>
      </c>
      <c r="AC47" s="57">
        <f t="shared" si="10"/>
        <v>644487.31000000006</v>
      </c>
      <c r="AD47" s="58">
        <f>+AC47-AB47</f>
        <v>-6463.25</v>
      </c>
      <c r="AE47" s="63">
        <f>IF(AA47&lt;&gt;0,(-AD47/AA47),"")</f>
        <v>794.9876998769987</v>
      </c>
      <c r="AF47" s="66">
        <f>+AF52+AF57+AF62+AF67+AF72</f>
        <v>1</v>
      </c>
    </row>
    <row r="48" spans="1:32" ht="12.6" customHeight="1">
      <c r="A48" s="15">
        <v>2</v>
      </c>
      <c r="B48" s="70" t="s">
        <v>7</v>
      </c>
      <c r="C48" s="50">
        <v>5733.43</v>
      </c>
      <c r="D48" s="50">
        <v>0</v>
      </c>
      <c r="E48" s="27">
        <f t="shared" si="8"/>
        <v>2942.8300000000008</v>
      </c>
      <c r="F48" s="27">
        <f t="shared" si="8"/>
        <v>0</v>
      </c>
      <c r="G48" s="29">
        <f t="shared" si="8"/>
        <v>202470117.68000001</v>
      </c>
      <c r="H48" s="27">
        <f t="shared" si="8"/>
        <v>198042214.0200001</v>
      </c>
      <c r="I48" s="30">
        <f>+H48-G48</f>
        <v>-4427903.659999907</v>
      </c>
      <c r="J48" s="18">
        <f>ROUND(((+E48*12)+(F48*0))/12,2)</f>
        <v>2942.83</v>
      </c>
      <c r="K48" s="18">
        <f>IF(J48&lt;&gt;0,(-I48/J48),"")</f>
        <v>1504.6413350414082</v>
      </c>
      <c r="L48" s="24">
        <f>+L53+L58+L63+L68+L73</f>
        <v>252</v>
      </c>
      <c r="N48" s="15">
        <v>2</v>
      </c>
      <c r="O48" s="70" t="s">
        <v>7</v>
      </c>
      <c r="P48" s="50">
        <v>7453.47</v>
      </c>
      <c r="Q48" s="27">
        <f t="shared" si="9"/>
        <v>73.149999999999991</v>
      </c>
      <c r="R48" s="29">
        <f t="shared" si="9"/>
        <v>6542655.9699999997</v>
      </c>
      <c r="S48" s="27">
        <f t="shared" si="9"/>
        <v>6449430.2699999996</v>
      </c>
      <c r="T48" s="30">
        <f>+S48-R48</f>
        <v>-93225.700000000186</v>
      </c>
      <c r="U48" s="18">
        <f>IF(Q48&lt;&gt;0,(-T48/Q48),"")</f>
        <v>1274.445659603557</v>
      </c>
      <c r="V48" s="24">
        <f>+V53+V58+V63+V68+V73</f>
        <v>7</v>
      </c>
      <c r="X48" s="15">
        <v>2</v>
      </c>
      <c r="Y48" s="70" t="s">
        <v>7</v>
      </c>
      <c r="Z48" s="50">
        <v>7826.14</v>
      </c>
      <c r="AA48" s="27">
        <f t="shared" ref="AA48:AC48" si="11">+AA53+AA58+AA63+AA68+AA73</f>
        <v>33.840000000000003</v>
      </c>
      <c r="AB48" s="29">
        <f t="shared" si="11"/>
        <v>3178038.93</v>
      </c>
      <c r="AC48" s="27">
        <f t="shared" si="11"/>
        <v>3108578.4899999998</v>
      </c>
      <c r="AD48" s="30">
        <f>+AC48-AB48</f>
        <v>-69460.44000000041</v>
      </c>
      <c r="AE48" s="18">
        <f>IF(AA48&lt;&gt;0,(-AD48/AA48),"")</f>
        <v>2052.613475177317</v>
      </c>
      <c r="AF48" s="24">
        <f>+AF53+AF58+AF63+AF68+AF73</f>
        <v>4</v>
      </c>
    </row>
    <row r="49" spans="1:32" ht="12.6" customHeight="1">
      <c r="A49" s="15">
        <v>3</v>
      </c>
      <c r="B49" s="70" t="s">
        <v>8</v>
      </c>
      <c r="C49" s="50">
        <v>7326.05</v>
      </c>
      <c r="D49" s="50">
        <v>0</v>
      </c>
      <c r="E49" s="27">
        <f t="shared" si="8"/>
        <v>9340.7200000000048</v>
      </c>
      <c r="F49" s="27">
        <f t="shared" si="8"/>
        <v>0</v>
      </c>
      <c r="G49" s="29">
        <f t="shared" si="8"/>
        <v>821166981.07999992</v>
      </c>
      <c r="H49" s="27">
        <f t="shared" si="8"/>
        <v>805868443.53000009</v>
      </c>
      <c r="I49" s="30">
        <f>+H49-G49</f>
        <v>-15298537.549999833</v>
      </c>
      <c r="J49" s="18">
        <f>ROUND(((+E49*12)+(F49*0))/12,2)</f>
        <v>9340.7199999999993</v>
      </c>
      <c r="K49" s="18">
        <f>IF(J49&lt;&gt;0,(-I49/J49),"")</f>
        <v>1637.8327955446512</v>
      </c>
      <c r="L49" s="24">
        <f>+L54+L59+L64+L69+L74</f>
        <v>189</v>
      </c>
      <c r="N49" s="15">
        <v>3</v>
      </c>
      <c r="O49" s="70" t="s">
        <v>8</v>
      </c>
      <c r="P49" s="50">
        <v>9523.8799999999992</v>
      </c>
      <c r="Q49" s="27">
        <f t="shared" si="9"/>
        <v>403.12</v>
      </c>
      <c r="R49" s="29">
        <f t="shared" si="9"/>
        <v>46071198.07</v>
      </c>
      <c r="S49" s="27">
        <f t="shared" si="9"/>
        <v>45482614.619999997</v>
      </c>
      <c r="T49" s="30">
        <f>+S49-R49</f>
        <v>-588583.45000000298</v>
      </c>
      <c r="U49" s="18">
        <f>IF(Q49&lt;&gt;0,(-T49/Q49),"")</f>
        <v>1460.0700783885766</v>
      </c>
      <c r="V49" s="24">
        <f>+V54+V59+V64+V69+V74</f>
        <v>6</v>
      </c>
      <c r="X49" s="15">
        <v>3</v>
      </c>
      <c r="Y49" s="70" t="s">
        <v>8</v>
      </c>
      <c r="Z49" s="50">
        <v>10000.07</v>
      </c>
      <c r="AA49" s="27">
        <f t="shared" ref="AA49:AC49" si="12">+AA54+AA59+AA64+AA69+AA74</f>
        <v>0</v>
      </c>
      <c r="AB49" s="29">
        <f t="shared" si="12"/>
        <v>0</v>
      </c>
      <c r="AC49" s="27">
        <f t="shared" si="12"/>
        <v>0</v>
      </c>
      <c r="AD49" s="30">
        <f>+AC49-AB49</f>
        <v>0</v>
      </c>
      <c r="AE49" s="18" t="str">
        <f>IF(AA49&lt;&gt;0,(-AD49/AA49),"")</f>
        <v/>
      </c>
      <c r="AF49" s="24">
        <f>+AF54+AF59+AF64+AF69+AF74</f>
        <v>0</v>
      </c>
    </row>
    <row r="50" spans="1:32" ht="12.6" customHeight="1">
      <c r="A50" s="33"/>
      <c r="B50" s="51" t="s">
        <v>292</v>
      </c>
      <c r="C50" s="34"/>
      <c r="D50" s="34"/>
      <c r="E50" s="31">
        <f>+SUM(E47:E49)</f>
        <v>14105.240000000005</v>
      </c>
      <c r="F50" s="31">
        <f>+SUM(F47:F49)</f>
        <v>0</v>
      </c>
      <c r="G50" s="31">
        <f>+SUM(G47:G49)</f>
        <v>1128082456.1599998</v>
      </c>
      <c r="H50" s="31">
        <f>+SUM(H47:H49)</f>
        <v>1105749298.8700001</v>
      </c>
      <c r="I50" s="32">
        <f>+SUM(I47:I49)</f>
        <v>-22333157.289999753</v>
      </c>
      <c r="J50" s="19">
        <f>ROUND(((+E50*12)+(F50*0))/12,2)</f>
        <v>14105.24</v>
      </c>
      <c r="K50" s="19">
        <f>IF(J50&lt;&gt;0,(-I50/J50),"")</f>
        <v>1583.3234521355009</v>
      </c>
      <c r="L50" s="20">
        <f>+L55+L60+L65+L70+L75</f>
        <v>490</v>
      </c>
      <c r="N50" s="33"/>
      <c r="O50" s="51" t="s">
        <v>292</v>
      </c>
      <c r="P50" s="34"/>
      <c r="Q50" s="31">
        <f>+SUM(Q47:Q49)</f>
        <v>512.52</v>
      </c>
      <c r="R50" s="31">
        <f>+SUM(R47:R49)</f>
        <v>55378096.340000004</v>
      </c>
      <c r="S50" s="31">
        <f>+SUM(S47:S49)</f>
        <v>54662152.609999999</v>
      </c>
      <c r="T50" s="32">
        <f>+SUM(T47:T49)</f>
        <v>-715943.73000000324</v>
      </c>
      <c r="U50" s="19">
        <f>IF(Q50&lt;&gt;0,(-T50/Q50),"")</f>
        <v>1396.908862093193</v>
      </c>
      <c r="V50" s="20">
        <f>+V55+V60+V65+V70+V75</f>
        <v>13</v>
      </c>
      <c r="X50" s="33"/>
      <c r="Y50" s="51" t="s">
        <v>292</v>
      </c>
      <c r="Z50" s="34"/>
      <c r="AA50" s="31">
        <f>+SUM(AA47:AA49)</f>
        <v>41.970000000000006</v>
      </c>
      <c r="AB50" s="31">
        <f>+SUM(AB47:AB49)</f>
        <v>3828989.49</v>
      </c>
      <c r="AC50" s="31">
        <f>+SUM(AC47:AC49)</f>
        <v>3753065.8</v>
      </c>
      <c r="AD50" s="32">
        <f>+SUM(AD47:AD49)</f>
        <v>-75923.69000000041</v>
      </c>
      <c r="AE50" s="19">
        <f>IF(AA50&lt;&gt;0,(-AD50/AA50),"")</f>
        <v>1808.9990469382988</v>
      </c>
      <c r="AF50" s="20">
        <f>+AF55+AF60+AF65+AF70+AF75</f>
        <v>5</v>
      </c>
    </row>
    <row r="51" spans="1:32" ht="12.6" customHeight="1">
      <c r="A51" s="37" t="s">
        <v>294</v>
      </c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7"/>
      <c r="N51" s="37" t="s">
        <v>294</v>
      </c>
      <c r="O51" s="38"/>
      <c r="P51" s="39"/>
      <c r="Q51" s="39"/>
      <c r="R51" s="39"/>
      <c r="S51" s="39"/>
      <c r="T51" s="39"/>
      <c r="U51" s="39"/>
      <c r="V51" s="7"/>
      <c r="X51" s="37" t="s">
        <v>294</v>
      </c>
      <c r="Y51" s="38"/>
      <c r="Z51" s="39"/>
      <c r="AA51" s="39"/>
      <c r="AB51" s="39"/>
      <c r="AC51" s="39"/>
      <c r="AD51" s="39"/>
      <c r="AE51" s="39"/>
      <c r="AF51" s="7"/>
    </row>
    <row r="52" spans="1:32" ht="12.6" customHeight="1">
      <c r="A52" s="72">
        <v>1</v>
      </c>
      <c r="B52" s="60" t="s">
        <v>320</v>
      </c>
      <c r="C52" s="62">
        <v>4777.8599999999997</v>
      </c>
      <c r="D52" s="62">
        <v>0</v>
      </c>
      <c r="E52" s="55"/>
      <c r="F52" s="55"/>
      <c r="G52" s="53">
        <f>ROUND((12*(C52*E52))+(0*(D52*F52)),2)</f>
        <v>0</v>
      </c>
      <c r="H52" s="55"/>
      <c r="I52" s="54">
        <f>+H52-G52</f>
        <v>0</v>
      </c>
      <c r="J52" s="59">
        <f>ROUND(((+E52*12)+(F52*0))/12,2)</f>
        <v>0</v>
      </c>
      <c r="K52" s="59" t="str">
        <f>IF(J52&lt;&gt;0,(-I52/J52),"")</f>
        <v/>
      </c>
      <c r="L52" s="65"/>
      <c r="N52" s="72">
        <v>1</v>
      </c>
      <c r="O52" s="60" t="s">
        <v>320</v>
      </c>
      <c r="P52" s="62">
        <v>6354.58</v>
      </c>
      <c r="Q52" s="55"/>
      <c r="R52" s="53">
        <f>ROUND((12*(P52*Q52)),2)</f>
        <v>0</v>
      </c>
      <c r="S52" s="55"/>
      <c r="T52" s="54">
        <f>+S52-R52</f>
        <v>0</v>
      </c>
      <c r="U52" s="63" t="str">
        <f>IF(Q52&lt;&gt;0,(-T52/Q52),"")</f>
        <v/>
      </c>
      <c r="V52" s="65"/>
      <c r="X52" s="72">
        <v>1</v>
      </c>
      <c r="Y52" s="60" t="s">
        <v>320</v>
      </c>
      <c r="Z52" s="62">
        <v>6672.31</v>
      </c>
      <c r="AA52" s="55"/>
      <c r="AB52" s="53">
        <f>ROUND((12*(Z52*AA52)),2)</f>
        <v>0</v>
      </c>
      <c r="AC52" s="55"/>
      <c r="AD52" s="54">
        <f>+AC52-AB52</f>
        <v>0</v>
      </c>
      <c r="AE52" s="63" t="str">
        <f>IF(AA52&lt;&gt;0,(-AD52/AA52),"")</f>
        <v/>
      </c>
      <c r="AF52" s="65"/>
    </row>
    <row r="53" spans="1:32" ht="12.6" customHeight="1">
      <c r="A53" s="15">
        <v>2</v>
      </c>
      <c r="B53" s="67" t="s">
        <v>7</v>
      </c>
      <c r="C53" s="8">
        <v>5733.43</v>
      </c>
      <c r="D53" s="8">
        <v>0</v>
      </c>
      <c r="E53" s="21">
        <v>17.25</v>
      </c>
      <c r="F53" s="21"/>
      <c r="G53" s="9">
        <f>ROUND((12*(C53*E53))+(0*(D53*F53)),2)</f>
        <v>1186820.01</v>
      </c>
      <c r="H53" s="21">
        <v>1161638.1299999999</v>
      </c>
      <c r="I53" s="11">
        <f>+H53-G53</f>
        <v>-25181.880000000121</v>
      </c>
      <c r="J53" s="18">
        <f>ROUND(((+E53*12)+(F53*0))/12,2)</f>
        <v>17.25</v>
      </c>
      <c r="K53" s="18">
        <f>IF(J53&lt;&gt;0,(-I53/J53),"")</f>
        <v>1459.8191304347897</v>
      </c>
      <c r="L53" s="25">
        <v>1</v>
      </c>
      <c r="N53" s="15">
        <v>2</v>
      </c>
      <c r="O53" s="67" t="s">
        <v>7</v>
      </c>
      <c r="P53" s="8">
        <v>7453.47</v>
      </c>
      <c r="Q53" s="21"/>
      <c r="R53" s="9">
        <f>ROUND((12*(P53*Q53)),2)</f>
        <v>0</v>
      </c>
      <c r="S53" s="21"/>
      <c r="T53" s="11">
        <f>+S53-R53</f>
        <v>0</v>
      </c>
      <c r="U53" s="18" t="str">
        <f>IF(Q53&lt;&gt;0,(-T53/Q53),"")</f>
        <v/>
      </c>
      <c r="V53" s="25"/>
      <c r="X53" s="15">
        <v>2</v>
      </c>
      <c r="Y53" s="67" t="s">
        <v>7</v>
      </c>
      <c r="Z53" s="8">
        <v>7826.14</v>
      </c>
      <c r="AA53" s="21"/>
      <c r="AB53" s="9">
        <f>ROUND((12*(Z53*AA53)),2)</f>
        <v>0</v>
      </c>
      <c r="AC53" s="21"/>
      <c r="AD53" s="11">
        <f>+AC53-AB53</f>
        <v>0</v>
      </c>
      <c r="AE53" s="18" t="str">
        <f>IF(AA53&lt;&gt;0,(-AD53/AA53),"")</f>
        <v/>
      </c>
      <c r="AF53" s="25"/>
    </row>
    <row r="54" spans="1:32" ht="12.6" customHeight="1">
      <c r="A54" s="15">
        <v>3</v>
      </c>
      <c r="B54" s="67" t="s">
        <v>8</v>
      </c>
      <c r="C54" s="8">
        <v>7326.05</v>
      </c>
      <c r="D54" s="8">
        <v>0</v>
      </c>
      <c r="E54" s="21">
        <v>180.91</v>
      </c>
      <c r="F54" s="21"/>
      <c r="G54" s="9">
        <f>ROUND((12*(C54*E54))+(0*(D54*F54)),2)</f>
        <v>15904268.470000001</v>
      </c>
      <c r="H54" s="21">
        <v>15581082.93</v>
      </c>
      <c r="I54" s="11">
        <f>+H54-G54</f>
        <v>-323185.54000000097</v>
      </c>
      <c r="J54" s="18">
        <f>ROUND(((+E54*12)+(F54*0))/12,2)</f>
        <v>180.91</v>
      </c>
      <c r="K54" s="18">
        <f>IF(J54&lt;&gt;0,(-I54/J54),"")</f>
        <v>1786.4437565640428</v>
      </c>
      <c r="L54" s="25">
        <v>1</v>
      </c>
      <c r="N54" s="15">
        <v>3</v>
      </c>
      <c r="O54" s="67" t="s">
        <v>8</v>
      </c>
      <c r="P54" s="8">
        <v>9523.8799999999992</v>
      </c>
      <c r="Q54" s="21"/>
      <c r="R54" s="9">
        <f>ROUND((12*(P54*Q54)),2)</f>
        <v>0</v>
      </c>
      <c r="S54" s="21"/>
      <c r="T54" s="11">
        <f>+S54-R54</f>
        <v>0</v>
      </c>
      <c r="U54" s="18" t="str">
        <f>IF(Q54&lt;&gt;0,(-T54/Q54),"")</f>
        <v/>
      </c>
      <c r="V54" s="25"/>
      <c r="X54" s="15">
        <v>3</v>
      </c>
      <c r="Y54" s="67" t="s">
        <v>8</v>
      </c>
      <c r="Z54" s="8">
        <v>10000.07</v>
      </c>
      <c r="AA54" s="21"/>
      <c r="AB54" s="9">
        <f>ROUND((12*(Z54*AA54)),2)</f>
        <v>0</v>
      </c>
      <c r="AC54" s="21"/>
      <c r="AD54" s="11">
        <f>+AC54-AB54</f>
        <v>0</v>
      </c>
      <c r="AE54" s="18" t="str">
        <f>IF(AA54&lt;&gt;0,(-AD54/AA54),"")</f>
        <v/>
      </c>
      <c r="AF54" s="25"/>
    </row>
    <row r="55" spans="1:32" ht="12.6" customHeight="1">
      <c r="A55" s="36"/>
      <c r="B55" s="49" t="s">
        <v>292</v>
      </c>
      <c r="C55" s="35"/>
      <c r="D55" s="35"/>
      <c r="E55" s="10">
        <f>+SUM(E52:E54)</f>
        <v>198.16</v>
      </c>
      <c r="F55" s="10">
        <f>+SUM(F52:F54)</f>
        <v>0</v>
      </c>
      <c r="G55" s="10">
        <f>+SUM(G52:G54)</f>
        <v>17091088.48</v>
      </c>
      <c r="H55" s="10">
        <f>+SUM(H52:H54)</f>
        <v>16742721.059999999</v>
      </c>
      <c r="I55" s="12">
        <f>+SUM(I52:I54)</f>
        <v>-348367.42000000109</v>
      </c>
      <c r="J55" s="19">
        <f>ROUND(((+E55*12)+(F55*0))/12,2)</f>
        <v>198.16</v>
      </c>
      <c r="K55" s="19">
        <f>IF(J55&lt;&gt;0,(-I55/J55),"")</f>
        <v>1758.0107993540628</v>
      </c>
      <c r="L55" s="26">
        <v>2</v>
      </c>
      <c r="N55" s="36"/>
      <c r="O55" s="49" t="s">
        <v>292</v>
      </c>
      <c r="P55" s="35"/>
      <c r="Q55" s="10">
        <f>+SUM(Q52:Q54)</f>
        <v>0</v>
      </c>
      <c r="R55" s="10">
        <f>+SUM(R52:R54)</f>
        <v>0</v>
      </c>
      <c r="S55" s="10">
        <f>+SUM(S52:S54)</f>
        <v>0</v>
      </c>
      <c r="T55" s="12">
        <f>+SUM(T52:T54)</f>
        <v>0</v>
      </c>
      <c r="U55" s="19" t="str">
        <f>IF(Q55&lt;&gt;0,(-T55/Q55),"")</f>
        <v/>
      </c>
      <c r="V55" s="26"/>
      <c r="X55" s="36"/>
      <c r="Y55" s="49" t="s">
        <v>292</v>
      </c>
      <c r="Z55" s="35"/>
      <c r="AA55" s="10">
        <f>+SUM(AA52:AA54)</f>
        <v>0</v>
      </c>
      <c r="AB55" s="10">
        <f>+SUM(AB52:AB54)</f>
        <v>0</v>
      </c>
      <c r="AC55" s="10">
        <f>+SUM(AC52:AC54)</f>
        <v>0</v>
      </c>
      <c r="AD55" s="12">
        <f>+SUM(AD52:AD54)</f>
        <v>0</v>
      </c>
      <c r="AE55" s="19" t="str">
        <f>IF(AA55&lt;&gt;0,(-AD55/AA55),"")</f>
        <v/>
      </c>
      <c r="AF55" s="26"/>
    </row>
    <row r="56" spans="1:32" ht="12.6" customHeight="1">
      <c r="A56" s="37" t="s">
        <v>295</v>
      </c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3"/>
      <c r="N56" s="37" t="s">
        <v>295</v>
      </c>
      <c r="O56" s="38"/>
      <c r="P56" s="39"/>
      <c r="Q56" s="39"/>
      <c r="R56" s="39"/>
      <c r="S56" s="39"/>
      <c r="T56" s="39"/>
      <c r="U56" s="39"/>
      <c r="V56" s="13"/>
      <c r="X56" s="37" t="s">
        <v>295</v>
      </c>
      <c r="Y56" s="38"/>
      <c r="Z56" s="39"/>
      <c r="AA56" s="39"/>
      <c r="AB56" s="39"/>
      <c r="AC56" s="39"/>
      <c r="AD56" s="39"/>
      <c r="AE56" s="39"/>
      <c r="AF56" s="13"/>
    </row>
    <row r="57" spans="1:32" ht="12.6" customHeight="1">
      <c r="A57" s="72">
        <v>1</v>
      </c>
      <c r="B57" s="60" t="s">
        <v>320</v>
      </c>
      <c r="C57" s="62">
        <v>4777.8599999999997</v>
      </c>
      <c r="D57" s="62">
        <v>0</v>
      </c>
      <c r="E57" s="55">
        <v>12.25</v>
      </c>
      <c r="F57" s="55"/>
      <c r="G57" s="53">
        <f>ROUND((12*(C57*E57))+(0*(D57*F57)),2)</f>
        <v>702345.42</v>
      </c>
      <c r="H57" s="55">
        <v>661883.85</v>
      </c>
      <c r="I57" s="54">
        <f>+H57-G57</f>
        <v>-40461.570000000065</v>
      </c>
      <c r="J57" s="59">
        <f>ROUND(((+E57*12)+(F57*0))/12,2)</f>
        <v>12.25</v>
      </c>
      <c r="K57" s="59">
        <f>IF(J57&lt;&gt;0,(-I57/J57),"")</f>
        <v>3302.9853061224544</v>
      </c>
      <c r="L57" s="65">
        <v>2</v>
      </c>
      <c r="N57" s="72">
        <v>1</v>
      </c>
      <c r="O57" s="60" t="s">
        <v>320</v>
      </c>
      <c r="P57" s="62">
        <v>6354.58</v>
      </c>
      <c r="Q57" s="55"/>
      <c r="R57" s="53">
        <f>ROUND((12*(P57*Q57)),2)</f>
        <v>0</v>
      </c>
      <c r="S57" s="55"/>
      <c r="T57" s="54">
        <f>+S57-R57</f>
        <v>0</v>
      </c>
      <c r="U57" s="63" t="str">
        <f>IF(Q57&lt;&gt;0,(-T57/Q57),"")</f>
        <v/>
      </c>
      <c r="V57" s="65"/>
      <c r="X57" s="72">
        <v>1</v>
      </c>
      <c r="Y57" s="60" t="s">
        <v>320</v>
      </c>
      <c r="Z57" s="62">
        <v>6672.31</v>
      </c>
      <c r="AA57" s="55"/>
      <c r="AB57" s="53">
        <f>ROUND((12*(Z57*AA57)),2)</f>
        <v>0</v>
      </c>
      <c r="AC57" s="55"/>
      <c r="AD57" s="54">
        <f>+AC57-AB57</f>
        <v>0</v>
      </c>
      <c r="AE57" s="63" t="str">
        <f>IF(AA57&lt;&gt;0,(-AD57/AA57),"")</f>
        <v/>
      </c>
      <c r="AF57" s="65"/>
    </row>
    <row r="58" spans="1:32" ht="12.6" customHeight="1">
      <c r="A58" s="15">
        <v>2</v>
      </c>
      <c r="B58" s="67" t="s">
        <v>7</v>
      </c>
      <c r="C58" s="8">
        <v>5733.43</v>
      </c>
      <c r="D58" s="8">
        <v>0</v>
      </c>
      <c r="E58" s="21">
        <v>38.78</v>
      </c>
      <c r="F58" s="21"/>
      <c r="G58" s="9">
        <f>ROUND((12*(C58*E58))+(0*(D58*F58)),2)</f>
        <v>2668108.98</v>
      </c>
      <c r="H58" s="21">
        <v>2559172.8600000003</v>
      </c>
      <c r="I58" s="11">
        <f>+H58-G58</f>
        <v>-108936.11999999965</v>
      </c>
      <c r="J58" s="18">
        <f>ROUND(((+E58*12)+(F58*0))/12,2)</f>
        <v>38.78</v>
      </c>
      <c r="K58" s="18">
        <f>IF(J58&lt;&gt;0,(-I58/J58),"")</f>
        <v>2809.0799381124198</v>
      </c>
      <c r="L58" s="25">
        <v>4</v>
      </c>
      <c r="N58" s="15">
        <v>2</v>
      </c>
      <c r="O58" s="67" t="s">
        <v>7</v>
      </c>
      <c r="P58" s="8">
        <v>7453.47</v>
      </c>
      <c r="Q58" s="21"/>
      <c r="R58" s="9">
        <f>ROUND((12*(P58*Q58)),2)</f>
        <v>0</v>
      </c>
      <c r="S58" s="21"/>
      <c r="T58" s="11">
        <f>+S58-R58</f>
        <v>0</v>
      </c>
      <c r="U58" s="18" t="str">
        <f>IF(Q58&lt;&gt;0,(-T58/Q58),"")</f>
        <v/>
      </c>
      <c r="V58" s="25"/>
      <c r="X58" s="15">
        <v>2</v>
      </c>
      <c r="Y58" s="67" t="s">
        <v>7</v>
      </c>
      <c r="Z58" s="8">
        <v>7826.14</v>
      </c>
      <c r="AA58" s="21"/>
      <c r="AB58" s="9">
        <f>ROUND((12*(Z58*AA58)),2)</f>
        <v>0</v>
      </c>
      <c r="AC58" s="21"/>
      <c r="AD58" s="11">
        <f>+AC58-AB58</f>
        <v>0</v>
      </c>
      <c r="AE58" s="18" t="str">
        <f>IF(AA58&lt;&gt;0,(-AD58/AA58),"")</f>
        <v/>
      </c>
      <c r="AF58" s="25"/>
    </row>
    <row r="59" spans="1:32" ht="12.6" customHeight="1">
      <c r="A59" s="15">
        <v>3</v>
      </c>
      <c r="B59" s="67" t="s">
        <v>8</v>
      </c>
      <c r="C59" s="8">
        <v>7326.05</v>
      </c>
      <c r="D59" s="8">
        <v>0</v>
      </c>
      <c r="E59" s="21">
        <v>88.19</v>
      </c>
      <c r="F59" s="21"/>
      <c r="G59" s="9">
        <f>ROUND((12*(C59*E59))+(0*(D59*F59)),2)</f>
        <v>7753012.1900000004</v>
      </c>
      <c r="H59" s="21">
        <v>7706840.8099999996</v>
      </c>
      <c r="I59" s="11">
        <f>+H59-G59</f>
        <v>-46171.38000000082</v>
      </c>
      <c r="J59" s="18">
        <f>ROUND(((+E59*12)+(F59*0))/12,2)</f>
        <v>88.19</v>
      </c>
      <c r="K59" s="18">
        <f>IF(J59&lt;&gt;0,(-I59/J59),"")</f>
        <v>523.54439278830728</v>
      </c>
      <c r="L59" s="25">
        <v>1</v>
      </c>
      <c r="N59" s="15">
        <v>3</v>
      </c>
      <c r="O59" s="67" t="s">
        <v>8</v>
      </c>
      <c r="P59" s="8">
        <v>9523.8799999999992</v>
      </c>
      <c r="Q59" s="21"/>
      <c r="R59" s="9">
        <f>ROUND((12*(P59*Q59)),2)</f>
        <v>0</v>
      </c>
      <c r="S59" s="21"/>
      <c r="T59" s="11">
        <f>+S59-R59</f>
        <v>0</v>
      </c>
      <c r="U59" s="18" t="str">
        <f>IF(Q59&lt;&gt;0,(-T59/Q59),"")</f>
        <v/>
      </c>
      <c r="V59" s="25"/>
      <c r="X59" s="15">
        <v>3</v>
      </c>
      <c r="Y59" s="67" t="s">
        <v>8</v>
      </c>
      <c r="Z59" s="8">
        <v>10000.07</v>
      </c>
      <c r="AA59" s="21"/>
      <c r="AB59" s="9">
        <f>ROUND((12*(Z59*AA59)),2)</f>
        <v>0</v>
      </c>
      <c r="AC59" s="21"/>
      <c r="AD59" s="11">
        <f>+AC59-AB59</f>
        <v>0</v>
      </c>
      <c r="AE59" s="18" t="str">
        <f>IF(AA59&lt;&gt;0,(-AD59/AA59),"")</f>
        <v/>
      </c>
      <c r="AF59" s="25"/>
    </row>
    <row r="60" spans="1:32" ht="12.6" customHeight="1">
      <c r="A60" s="36"/>
      <c r="B60" s="49" t="s">
        <v>292</v>
      </c>
      <c r="C60" s="35"/>
      <c r="D60" s="35"/>
      <c r="E60" s="10">
        <f>+SUM(E57:E59)</f>
        <v>139.22</v>
      </c>
      <c r="F60" s="10">
        <f>+SUM(F57:F59)</f>
        <v>0</v>
      </c>
      <c r="G60" s="10">
        <f>+SUM(G57:G59)</f>
        <v>11123466.59</v>
      </c>
      <c r="H60" s="10">
        <f>+SUM(H57:H59)</f>
        <v>10927897.52</v>
      </c>
      <c r="I60" s="12">
        <f>+SUM(I57:I59)</f>
        <v>-195569.07000000053</v>
      </c>
      <c r="J60" s="19">
        <f>ROUND(((+E60*12)+(F60*0))/12,2)</f>
        <v>139.22</v>
      </c>
      <c r="K60" s="19">
        <f>IF(J60&lt;&gt;0,(-I60/J60),"")</f>
        <v>1404.7483838528985</v>
      </c>
      <c r="L60" s="26">
        <v>6</v>
      </c>
      <c r="N60" s="36"/>
      <c r="O60" s="49" t="s">
        <v>292</v>
      </c>
      <c r="P60" s="35"/>
      <c r="Q60" s="10">
        <f>+SUM(Q57:Q59)</f>
        <v>0</v>
      </c>
      <c r="R60" s="10">
        <f>+SUM(R57:R59)</f>
        <v>0</v>
      </c>
      <c r="S60" s="10">
        <f>+SUM(S57:S59)</f>
        <v>0</v>
      </c>
      <c r="T60" s="12">
        <f>+SUM(T57:T59)</f>
        <v>0</v>
      </c>
      <c r="U60" s="19" t="str">
        <f>IF(Q60&lt;&gt;0,(-T60/Q60),"")</f>
        <v/>
      </c>
      <c r="V60" s="26"/>
      <c r="X60" s="36"/>
      <c r="Y60" s="49" t="s">
        <v>292</v>
      </c>
      <c r="Z60" s="35"/>
      <c r="AA60" s="10">
        <f>+SUM(AA57:AA59)</f>
        <v>0</v>
      </c>
      <c r="AB60" s="10">
        <f>+SUM(AB57:AB59)</f>
        <v>0</v>
      </c>
      <c r="AC60" s="10">
        <f>+SUM(AC57:AC59)</f>
        <v>0</v>
      </c>
      <c r="AD60" s="12">
        <f>+SUM(AD57:AD59)</f>
        <v>0</v>
      </c>
      <c r="AE60" s="19" t="str">
        <f>IF(AA60&lt;&gt;0,(-AD60/AA60),"")</f>
        <v/>
      </c>
      <c r="AF60" s="26"/>
    </row>
    <row r="61" spans="1:32" ht="12.6" customHeight="1">
      <c r="A61" s="37" t="s">
        <v>296</v>
      </c>
      <c r="B61" s="38"/>
      <c r="C61" s="39"/>
      <c r="D61" s="39"/>
      <c r="E61" s="39"/>
      <c r="F61" s="39"/>
      <c r="G61" s="39"/>
      <c r="H61" s="39"/>
      <c r="I61" s="39"/>
      <c r="J61" s="39"/>
      <c r="K61" s="39"/>
      <c r="L61" s="7"/>
      <c r="N61" s="37" t="s">
        <v>296</v>
      </c>
      <c r="O61" s="38"/>
      <c r="P61" s="39"/>
      <c r="Q61" s="39"/>
      <c r="R61" s="39"/>
      <c r="S61" s="39"/>
      <c r="T61" s="39"/>
      <c r="U61" s="39"/>
      <c r="V61" s="7"/>
      <c r="X61" s="37" t="s">
        <v>296</v>
      </c>
      <c r="Y61" s="38"/>
      <c r="Z61" s="39"/>
      <c r="AA61" s="39"/>
      <c r="AB61" s="39"/>
      <c r="AC61" s="39"/>
      <c r="AD61" s="39"/>
      <c r="AE61" s="39"/>
      <c r="AF61" s="7"/>
    </row>
    <row r="62" spans="1:32" ht="12.6" customHeight="1">
      <c r="A62" s="72">
        <v>1</v>
      </c>
      <c r="B62" s="60" t="s">
        <v>320</v>
      </c>
      <c r="C62" s="62">
        <v>4777.8599999999997</v>
      </c>
      <c r="D62" s="62">
        <v>0</v>
      </c>
      <c r="E62" s="55"/>
      <c r="F62" s="55"/>
      <c r="G62" s="53">
        <f>ROUND((12*(C62*E62))+(0*(D62*F62)),2)</f>
        <v>0</v>
      </c>
      <c r="H62" s="55"/>
      <c r="I62" s="54">
        <f>+H62-G62</f>
        <v>0</v>
      </c>
      <c r="J62" s="59">
        <f>ROUND(((+E62*12)+(F62*0))/12,2)</f>
        <v>0</v>
      </c>
      <c r="K62" s="59" t="str">
        <f>IF(J62&lt;&gt;0,(-I62/J62),"")</f>
        <v/>
      </c>
      <c r="L62" s="65"/>
      <c r="N62" s="72">
        <v>1</v>
      </c>
      <c r="O62" s="60" t="s">
        <v>320</v>
      </c>
      <c r="P62" s="62">
        <v>6354.58</v>
      </c>
      <c r="Q62" s="55"/>
      <c r="R62" s="53">
        <f>ROUND((12*(P62*Q62)),2)</f>
        <v>0</v>
      </c>
      <c r="S62" s="55"/>
      <c r="T62" s="54">
        <f>+S62-R62</f>
        <v>0</v>
      </c>
      <c r="U62" s="63" t="str">
        <f>IF(Q62&lt;&gt;0,(-T62/Q62),"")</f>
        <v/>
      </c>
      <c r="V62" s="65"/>
      <c r="X62" s="72">
        <v>1</v>
      </c>
      <c r="Y62" s="60" t="s">
        <v>320</v>
      </c>
      <c r="Z62" s="62">
        <v>6672.31</v>
      </c>
      <c r="AA62" s="55"/>
      <c r="AB62" s="53">
        <f>ROUND((12*(Z62*AA62)),2)</f>
        <v>0</v>
      </c>
      <c r="AC62" s="55"/>
      <c r="AD62" s="54">
        <f>+AC62-AB62</f>
        <v>0</v>
      </c>
      <c r="AE62" s="63" t="str">
        <f>IF(AA62&lt;&gt;0,(-AD62/AA62),"")</f>
        <v/>
      </c>
      <c r="AF62" s="65"/>
    </row>
    <row r="63" spans="1:32" ht="12.6" customHeight="1">
      <c r="A63" s="15">
        <v>2</v>
      </c>
      <c r="B63" s="67" t="s">
        <v>7</v>
      </c>
      <c r="C63" s="8">
        <v>5733.43</v>
      </c>
      <c r="D63" s="8">
        <v>0</v>
      </c>
      <c r="E63" s="21"/>
      <c r="F63" s="21"/>
      <c r="G63" s="9">
        <f>ROUND((12*(C63*E63))+(0*(D63*F63)),2)</f>
        <v>0</v>
      </c>
      <c r="H63" s="21"/>
      <c r="I63" s="11">
        <f>+H63-G63</f>
        <v>0</v>
      </c>
      <c r="J63" s="18">
        <f>ROUND(((+E63*12)+(F63*0))/12,2)</f>
        <v>0</v>
      </c>
      <c r="K63" s="18" t="str">
        <f>IF(J63&lt;&gt;0,(-I63/J63),"")</f>
        <v/>
      </c>
      <c r="L63" s="25"/>
      <c r="N63" s="15">
        <v>2</v>
      </c>
      <c r="O63" s="67" t="s">
        <v>7</v>
      </c>
      <c r="P63" s="8">
        <v>7453.47</v>
      </c>
      <c r="Q63" s="21"/>
      <c r="R63" s="9">
        <f>ROUND((12*(P63*Q63)),2)</f>
        <v>0</v>
      </c>
      <c r="S63" s="21"/>
      <c r="T63" s="11">
        <f>+S63-R63</f>
        <v>0</v>
      </c>
      <c r="U63" s="18" t="str">
        <f>IF(Q63&lt;&gt;0,(-T63/Q63),"")</f>
        <v/>
      </c>
      <c r="V63" s="25"/>
      <c r="X63" s="15">
        <v>2</v>
      </c>
      <c r="Y63" s="67" t="s">
        <v>7</v>
      </c>
      <c r="Z63" s="8">
        <v>7826.14</v>
      </c>
      <c r="AA63" s="21"/>
      <c r="AB63" s="9">
        <f>ROUND((12*(Z63*AA63)),2)</f>
        <v>0</v>
      </c>
      <c r="AC63" s="21"/>
      <c r="AD63" s="11">
        <f>+AC63-AB63</f>
        <v>0</v>
      </c>
      <c r="AE63" s="18" t="str">
        <f>IF(AA63&lt;&gt;0,(-AD63/AA63),"")</f>
        <v/>
      </c>
      <c r="AF63" s="25"/>
    </row>
    <row r="64" spans="1:32" ht="12.6" customHeight="1">
      <c r="A64" s="15">
        <v>3</v>
      </c>
      <c r="B64" s="67" t="s">
        <v>8</v>
      </c>
      <c r="C64" s="8">
        <v>7326.05</v>
      </c>
      <c r="D64" s="8">
        <v>0</v>
      </c>
      <c r="E64" s="21"/>
      <c r="F64" s="21"/>
      <c r="G64" s="9">
        <f>ROUND((12*(C64*E64))+(0*(D64*F64)),2)</f>
        <v>0</v>
      </c>
      <c r="H64" s="21"/>
      <c r="I64" s="11">
        <f>+H64-G64</f>
        <v>0</v>
      </c>
      <c r="J64" s="18">
        <f>ROUND(((+E64*12)+(F64*0))/12,2)</f>
        <v>0</v>
      </c>
      <c r="K64" s="18" t="str">
        <f>IF(J64&lt;&gt;0,(-I64/J64),"")</f>
        <v/>
      </c>
      <c r="L64" s="25"/>
      <c r="N64" s="15">
        <v>3</v>
      </c>
      <c r="O64" s="67" t="s">
        <v>8</v>
      </c>
      <c r="P64" s="8">
        <v>9523.8799999999992</v>
      </c>
      <c r="Q64" s="21"/>
      <c r="R64" s="9">
        <f>ROUND((12*(P64*Q64)),2)</f>
        <v>0</v>
      </c>
      <c r="S64" s="21"/>
      <c r="T64" s="11">
        <f>+S64-R64</f>
        <v>0</v>
      </c>
      <c r="U64" s="18" t="str">
        <f>IF(Q64&lt;&gt;0,(-T64/Q64),"")</f>
        <v/>
      </c>
      <c r="V64" s="25"/>
      <c r="X64" s="15">
        <v>3</v>
      </c>
      <c r="Y64" s="67" t="s">
        <v>8</v>
      </c>
      <c r="Z64" s="8">
        <v>10000.07</v>
      </c>
      <c r="AA64" s="21"/>
      <c r="AB64" s="9">
        <f>ROUND((12*(Z64*AA64)),2)</f>
        <v>0</v>
      </c>
      <c r="AC64" s="21"/>
      <c r="AD64" s="11">
        <f>+AC64-AB64</f>
        <v>0</v>
      </c>
      <c r="AE64" s="18" t="str">
        <f>IF(AA64&lt;&gt;0,(-AD64/AA64),"")</f>
        <v/>
      </c>
      <c r="AF64" s="25"/>
    </row>
    <row r="65" spans="1:32" ht="12.6" customHeight="1">
      <c r="A65" s="36"/>
      <c r="B65" s="49" t="s">
        <v>292</v>
      </c>
      <c r="C65" s="35"/>
      <c r="D65" s="35"/>
      <c r="E65" s="10">
        <f>+SUM(E62:E64)</f>
        <v>0</v>
      </c>
      <c r="F65" s="10">
        <f>+SUM(F62:F64)</f>
        <v>0</v>
      </c>
      <c r="G65" s="10">
        <f>+SUM(G62:G64)</f>
        <v>0</v>
      </c>
      <c r="H65" s="10">
        <f>+SUM(H62:H64)</f>
        <v>0</v>
      </c>
      <c r="I65" s="12">
        <f>+SUM(I62:I64)</f>
        <v>0</v>
      </c>
      <c r="J65" s="19">
        <f>ROUND(((+E65*12)+(F65*0))/12,2)</f>
        <v>0</v>
      </c>
      <c r="K65" s="19" t="str">
        <f>IF(J65&lt;&gt;0,(-I65/J65),"")</f>
        <v/>
      </c>
      <c r="L65" s="26"/>
      <c r="N65" s="36"/>
      <c r="O65" s="49" t="s">
        <v>292</v>
      </c>
      <c r="P65" s="35"/>
      <c r="Q65" s="10">
        <f>+SUM(Q62:Q64)</f>
        <v>0</v>
      </c>
      <c r="R65" s="10">
        <f>+SUM(R62:R64)</f>
        <v>0</v>
      </c>
      <c r="S65" s="10">
        <f>+SUM(S62:S64)</f>
        <v>0</v>
      </c>
      <c r="T65" s="12">
        <f>+SUM(T62:T64)</f>
        <v>0</v>
      </c>
      <c r="U65" s="19" t="str">
        <f>IF(Q65&lt;&gt;0,(-T65/Q65),"")</f>
        <v/>
      </c>
      <c r="V65" s="26"/>
      <c r="X65" s="36"/>
      <c r="Y65" s="49" t="s">
        <v>292</v>
      </c>
      <c r="Z65" s="35"/>
      <c r="AA65" s="10">
        <f>+SUM(AA62:AA64)</f>
        <v>0</v>
      </c>
      <c r="AB65" s="10">
        <f>+SUM(AB62:AB64)</f>
        <v>0</v>
      </c>
      <c r="AC65" s="10">
        <f>+SUM(AC62:AC64)</f>
        <v>0</v>
      </c>
      <c r="AD65" s="12">
        <f>+SUM(AD62:AD64)</f>
        <v>0</v>
      </c>
      <c r="AE65" s="19" t="str">
        <f>IF(AA65&lt;&gt;0,(-AD65/AA65),"")</f>
        <v/>
      </c>
      <c r="AF65" s="26"/>
    </row>
    <row r="66" spans="1:32" ht="12.6" customHeight="1">
      <c r="A66" s="37" t="s">
        <v>297</v>
      </c>
      <c r="B66" s="38"/>
      <c r="C66" s="39"/>
      <c r="D66" s="39"/>
      <c r="E66" s="39"/>
      <c r="F66" s="39"/>
      <c r="G66" s="39"/>
      <c r="H66" s="39"/>
      <c r="I66" s="39"/>
      <c r="J66" s="39"/>
      <c r="K66" s="39"/>
      <c r="L66" s="7"/>
      <c r="N66" s="37" t="s">
        <v>297</v>
      </c>
      <c r="O66" s="38"/>
      <c r="P66" s="39"/>
      <c r="Q66" s="39"/>
      <c r="R66" s="39"/>
      <c r="S66" s="39"/>
      <c r="T66" s="39"/>
      <c r="U66" s="39"/>
      <c r="V66" s="7"/>
      <c r="X66" s="37" t="s">
        <v>297</v>
      </c>
      <c r="Y66" s="38"/>
      <c r="Z66" s="39"/>
      <c r="AA66" s="39"/>
      <c r="AB66" s="39"/>
      <c r="AC66" s="39"/>
      <c r="AD66" s="39"/>
      <c r="AE66" s="39"/>
      <c r="AF66" s="7"/>
    </row>
    <row r="67" spans="1:32" ht="12.6" customHeight="1">
      <c r="A67" s="72">
        <v>1</v>
      </c>
      <c r="B67" s="60" t="s">
        <v>320</v>
      </c>
      <c r="C67" s="62">
        <v>4777.8599999999997</v>
      </c>
      <c r="D67" s="62">
        <v>0</v>
      </c>
      <c r="E67" s="55">
        <v>1809.44</v>
      </c>
      <c r="F67" s="55"/>
      <c r="G67" s="53">
        <f>ROUND((12*(C67*E67))+(0*(D67*F67)),2)</f>
        <v>103743011.98</v>
      </c>
      <c r="H67" s="55">
        <v>101176757.47</v>
      </c>
      <c r="I67" s="54">
        <f>+H67-G67</f>
        <v>-2566254.5100000054</v>
      </c>
      <c r="J67" s="59">
        <f>ROUND(((+E67*12)+(F67*0))/12,2)</f>
        <v>1809.44</v>
      </c>
      <c r="K67" s="59">
        <f>IF(J67&lt;&gt;0,(-I67/J67),"")</f>
        <v>1418.2589696259645</v>
      </c>
      <c r="L67" s="65">
        <v>195</v>
      </c>
      <c r="N67" s="72">
        <v>1</v>
      </c>
      <c r="O67" s="60" t="s">
        <v>320</v>
      </c>
      <c r="P67" s="62">
        <v>6354.58</v>
      </c>
      <c r="Q67" s="55">
        <v>36.25</v>
      </c>
      <c r="R67" s="53">
        <f>ROUND((12*(P67*Q67)),2)</f>
        <v>2764242.3</v>
      </c>
      <c r="S67" s="55">
        <v>2730107.7199999997</v>
      </c>
      <c r="T67" s="54">
        <f>+S67-R67</f>
        <v>-34134.580000000075</v>
      </c>
      <c r="U67" s="63">
        <f>IF(Q67&lt;&gt;0,(-T67/Q67),"")</f>
        <v>941.64358620689859</v>
      </c>
      <c r="V67" s="65">
        <v>4</v>
      </c>
      <c r="X67" s="72">
        <v>1</v>
      </c>
      <c r="Y67" s="60" t="s">
        <v>320</v>
      </c>
      <c r="Z67" s="62">
        <v>6672.31</v>
      </c>
      <c r="AA67" s="55">
        <v>8.1300000000000008</v>
      </c>
      <c r="AB67" s="53">
        <f>ROUND((12*(Z67*AA67)),2)</f>
        <v>650950.56000000006</v>
      </c>
      <c r="AC67" s="55">
        <v>644487.31000000006</v>
      </c>
      <c r="AD67" s="54">
        <f>+AC67-AB67</f>
        <v>-6463.25</v>
      </c>
      <c r="AE67" s="63">
        <f>IF(AA67&lt;&gt;0,(-AD67/AA67),"")</f>
        <v>794.9876998769987</v>
      </c>
      <c r="AF67" s="65">
        <v>1</v>
      </c>
    </row>
    <row r="68" spans="1:32" ht="12.6" customHeight="1">
      <c r="A68" s="15">
        <v>2</v>
      </c>
      <c r="B68" s="67" t="s">
        <v>7</v>
      </c>
      <c r="C68" s="8">
        <v>5733.43</v>
      </c>
      <c r="D68" s="8">
        <v>0</v>
      </c>
      <c r="E68" s="21">
        <v>2886.8000000000006</v>
      </c>
      <c r="F68" s="21"/>
      <c r="G68" s="9">
        <f>ROUND((12*(C68*E68))+(0*(D68*F68)),2)</f>
        <v>198615188.69</v>
      </c>
      <c r="H68" s="21">
        <v>194321403.03000009</v>
      </c>
      <c r="I68" s="11">
        <f>+H68-G68</f>
        <v>-4293785.659999907</v>
      </c>
      <c r="J68" s="18">
        <f>ROUND(((+E68*12)+(F68*0))/12,2)</f>
        <v>2886.8</v>
      </c>
      <c r="K68" s="18">
        <f>IF(J68&lt;&gt;0,(-I68/J68),"")</f>
        <v>1487.3859152001894</v>
      </c>
      <c r="L68" s="25">
        <v>247</v>
      </c>
      <c r="N68" s="15">
        <v>2</v>
      </c>
      <c r="O68" s="67" t="s">
        <v>7</v>
      </c>
      <c r="P68" s="8">
        <v>7453.47</v>
      </c>
      <c r="Q68" s="21">
        <v>73.149999999999991</v>
      </c>
      <c r="R68" s="9">
        <f>ROUND((12*(P68*Q68)),2)</f>
        <v>6542655.9699999997</v>
      </c>
      <c r="S68" s="21">
        <v>6449430.2699999996</v>
      </c>
      <c r="T68" s="11">
        <f>+S68-R68</f>
        <v>-93225.700000000186</v>
      </c>
      <c r="U68" s="18">
        <f>IF(Q68&lt;&gt;0,(-T68/Q68),"")</f>
        <v>1274.445659603557</v>
      </c>
      <c r="V68" s="25">
        <v>7</v>
      </c>
      <c r="X68" s="15">
        <v>2</v>
      </c>
      <c r="Y68" s="67" t="s">
        <v>7</v>
      </c>
      <c r="Z68" s="8">
        <v>7826.14</v>
      </c>
      <c r="AA68" s="21">
        <v>33.840000000000003</v>
      </c>
      <c r="AB68" s="9">
        <f>ROUND((12*(Z68*AA68)),2)</f>
        <v>3178038.93</v>
      </c>
      <c r="AC68" s="21">
        <v>3108578.4899999998</v>
      </c>
      <c r="AD68" s="11">
        <f>+AC68-AB68</f>
        <v>-69460.44000000041</v>
      </c>
      <c r="AE68" s="18">
        <f>IF(AA68&lt;&gt;0,(-AD68/AA68),"")</f>
        <v>2052.613475177317</v>
      </c>
      <c r="AF68" s="25">
        <v>4</v>
      </c>
    </row>
    <row r="69" spans="1:32" ht="12.6" customHeight="1">
      <c r="A69" s="15">
        <v>3</v>
      </c>
      <c r="B69" s="67" t="s">
        <v>8</v>
      </c>
      <c r="C69" s="8">
        <v>7326.05</v>
      </c>
      <c r="D69" s="8">
        <v>0</v>
      </c>
      <c r="E69" s="21">
        <v>9061.4600000000046</v>
      </c>
      <c r="F69" s="21"/>
      <c r="G69" s="9">
        <f>ROUND((12*(C69*E69))+(0*(D69*F69)),2)</f>
        <v>796616508.39999998</v>
      </c>
      <c r="H69" s="21">
        <v>781697603.10000002</v>
      </c>
      <c r="I69" s="11">
        <f>+H69-G69</f>
        <v>-14918905.299999952</v>
      </c>
      <c r="J69" s="18">
        <f>ROUND(((+E69*12)+(F69*0))/12,2)</f>
        <v>9061.4599999999991</v>
      </c>
      <c r="K69" s="18">
        <f>IF(J69&lt;&gt;0,(-I69/J69),"")</f>
        <v>1646.4129731853316</v>
      </c>
      <c r="L69" s="25">
        <v>186</v>
      </c>
      <c r="N69" s="15">
        <v>3</v>
      </c>
      <c r="O69" s="67" t="s">
        <v>8</v>
      </c>
      <c r="P69" s="8">
        <v>9523.8799999999992</v>
      </c>
      <c r="Q69" s="21">
        <v>403.12</v>
      </c>
      <c r="R69" s="9">
        <f>ROUND((12*(P69*Q69)),2)</f>
        <v>46071198.07</v>
      </c>
      <c r="S69" s="21">
        <v>45482614.619999997</v>
      </c>
      <c r="T69" s="11">
        <f>+S69-R69</f>
        <v>-588583.45000000298</v>
      </c>
      <c r="U69" s="18">
        <f>IF(Q69&lt;&gt;0,(-T69/Q69),"")</f>
        <v>1460.0700783885766</v>
      </c>
      <c r="V69" s="25">
        <v>6</v>
      </c>
      <c r="X69" s="15">
        <v>3</v>
      </c>
      <c r="Y69" s="67" t="s">
        <v>8</v>
      </c>
      <c r="Z69" s="8">
        <v>10000.07</v>
      </c>
      <c r="AA69" s="21"/>
      <c r="AB69" s="9">
        <f>ROUND((12*(Z69*AA69)),2)</f>
        <v>0</v>
      </c>
      <c r="AC69" s="21"/>
      <c r="AD69" s="11">
        <f>+AC69-AB69</f>
        <v>0</v>
      </c>
      <c r="AE69" s="18" t="str">
        <f>IF(AA69&lt;&gt;0,(-AD69/AA69),"")</f>
        <v/>
      </c>
      <c r="AF69" s="25"/>
    </row>
    <row r="70" spans="1:32" ht="12.6" customHeight="1">
      <c r="A70" s="36"/>
      <c r="B70" s="49" t="s">
        <v>292</v>
      </c>
      <c r="C70" s="35"/>
      <c r="D70" s="35"/>
      <c r="E70" s="10">
        <f>+SUM(E67:E69)</f>
        <v>13757.700000000004</v>
      </c>
      <c r="F70" s="10">
        <f>+SUM(F67:F69)</f>
        <v>0</v>
      </c>
      <c r="G70" s="10">
        <f>+SUM(G67:G69)</f>
        <v>1098974709.0699999</v>
      </c>
      <c r="H70" s="10">
        <f>+SUM(H67:H69)</f>
        <v>1077195763.6000001</v>
      </c>
      <c r="I70" s="12">
        <f>+SUM(I67:I69)</f>
        <v>-21778945.469999865</v>
      </c>
      <c r="J70" s="19">
        <f>ROUND(((+E70*12)+(F70*0))/12,2)</f>
        <v>13757.7</v>
      </c>
      <c r="K70" s="19">
        <f>IF(J70&lt;&gt;0,(-I70/J70),"")</f>
        <v>1583.0368062975544</v>
      </c>
      <c r="L70" s="26">
        <v>481</v>
      </c>
      <c r="N70" s="36"/>
      <c r="O70" s="49" t="s">
        <v>292</v>
      </c>
      <c r="P70" s="35"/>
      <c r="Q70" s="10">
        <f>+SUM(Q67:Q69)</f>
        <v>512.52</v>
      </c>
      <c r="R70" s="10">
        <f>+SUM(R67:R69)</f>
        <v>55378096.340000004</v>
      </c>
      <c r="S70" s="10">
        <f>+SUM(S67:S69)</f>
        <v>54662152.609999999</v>
      </c>
      <c r="T70" s="12">
        <f>+SUM(T67:T69)</f>
        <v>-715943.73000000324</v>
      </c>
      <c r="U70" s="19">
        <f>IF(Q70&lt;&gt;0,(-T70/Q70),"")</f>
        <v>1396.908862093193</v>
      </c>
      <c r="V70" s="26">
        <v>13</v>
      </c>
      <c r="X70" s="36"/>
      <c r="Y70" s="49" t="s">
        <v>292</v>
      </c>
      <c r="Z70" s="35"/>
      <c r="AA70" s="10">
        <f>+SUM(AA67:AA69)</f>
        <v>41.970000000000006</v>
      </c>
      <c r="AB70" s="10">
        <f>+SUM(AB67:AB69)</f>
        <v>3828989.49</v>
      </c>
      <c r="AC70" s="10">
        <f>+SUM(AC67:AC69)</f>
        <v>3753065.8</v>
      </c>
      <c r="AD70" s="12">
        <f>+SUM(AD67:AD69)</f>
        <v>-75923.69000000041</v>
      </c>
      <c r="AE70" s="19">
        <f>IF(AA70&lt;&gt;0,(-AD70/AA70),"")</f>
        <v>1808.9990469382988</v>
      </c>
      <c r="AF70" s="26">
        <v>5</v>
      </c>
    </row>
    <row r="71" spans="1:32" ht="12.6" customHeight="1">
      <c r="A71" s="37" t="s">
        <v>298</v>
      </c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13"/>
      <c r="N71" s="37" t="s">
        <v>298</v>
      </c>
      <c r="O71" s="38"/>
      <c r="P71" s="39"/>
      <c r="Q71" s="39"/>
      <c r="R71" s="39"/>
      <c r="S71" s="39"/>
      <c r="T71" s="39"/>
      <c r="U71" s="39"/>
      <c r="V71" s="13"/>
      <c r="X71" s="37" t="s">
        <v>298</v>
      </c>
      <c r="Y71" s="38"/>
      <c r="Z71" s="39"/>
      <c r="AA71" s="39"/>
      <c r="AB71" s="39"/>
      <c r="AC71" s="39"/>
      <c r="AD71" s="39"/>
      <c r="AE71" s="39"/>
      <c r="AF71" s="13"/>
    </row>
    <row r="72" spans="1:32" ht="12.6" customHeight="1">
      <c r="A72" s="72">
        <v>1</v>
      </c>
      <c r="B72" s="60" t="s">
        <v>320</v>
      </c>
      <c r="C72" s="62">
        <v>4777.8599999999997</v>
      </c>
      <c r="D72" s="62">
        <v>0</v>
      </c>
      <c r="E72" s="55"/>
      <c r="F72" s="55"/>
      <c r="G72" s="53">
        <f>ROUND((12*(C72*E72))+(0*(D72*F72)),2)</f>
        <v>0</v>
      </c>
      <c r="H72" s="55"/>
      <c r="I72" s="54">
        <f>+H72-G72</f>
        <v>0</v>
      </c>
      <c r="J72" s="59">
        <f>ROUND(((+E72*12)+(F72*0))/12,2)</f>
        <v>0</v>
      </c>
      <c r="K72" s="59" t="str">
        <f>IF(J72&lt;&gt;0,(-I72/J72),"")</f>
        <v/>
      </c>
      <c r="L72" s="65"/>
      <c r="N72" s="72">
        <v>1</v>
      </c>
      <c r="O72" s="60" t="s">
        <v>320</v>
      </c>
      <c r="P72" s="62">
        <v>6354.58</v>
      </c>
      <c r="Q72" s="55"/>
      <c r="R72" s="53">
        <f>ROUND((12*(P72*Q72)),2)</f>
        <v>0</v>
      </c>
      <c r="S72" s="55"/>
      <c r="T72" s="54">
        <f>+S72-R72</f>
        <v>0</v>
      </c>
      <c r="U72" s="63" t="str">
        <f>IF(Q72&lt;&gt;0,(-T72/Q72),"")</f>
        <v/>
      </c>
      <c r="V72" s="65"/>
      <c r="X72" s="72">
        <v>1</v>
      </c>
      <c r="Y72" s="60" t="s">
        <v>320</v>
      </c>
      <c r="Z72" s="62">
        <v>6672.31</v>
      </c>
      <c r="AA72" s="55"/>
      <c r="AB72" s="53">
        <f>ROUND((12*(Z72*AA72)),2)</f>
        <v>0</v>
      </c>
      <c r="AC72" s="55"/>
      <c r="AD72" s="54">
        <f>+AC72-AB72</f>
        <v>0</v>
      </c>
      <c r="AE72" s="63" t="str">
        <f>IF(AA72&lt;&gt;0,(-AD72/AA72),"")</f>
        <v/>
      </c>
      <c r="AF72" s="65"/>
    </row>
    <row r="73" spans="1:32" ht="12.6" customHeight="1">
      <c r="A73" s="15">
        <v>2</v>
      </c>
      <c r="B73" s="67" t="s">
        <v>7</v>
      </c>
      <c r="C73" s="8">
        <v>5733.43</v>
      </c>
      <c r="D73" s="8">
        <v>0</v>
      </c>
      <c r="E73" s="21"/>
      <c r="F73" s="21"/>
      <c r="G73" s="9">
        <f>ROUND((12*(C73*E73))+(0*(D73*F73)),2)</f>
        <v>0</v>
      </c>
      <c r="H73" s="21"/>
      <c r="I73" s="11">
        <f>+H73-G73</f>
        <v>0</v>
      </c>
      <c r="J73" s="18">
        <f>ROUND(((+E73*12)+(F73*0))/12,2)</f>
        <v>0</v>
      </c>
      <c r="K73" s="18" t="str">
        <f>IF(J73&lt;&gt;0,(-I73/J73),"")</f>
        <v/>
      </c>
      <c r="L73" s="25"/>
      <c r="N73" s="15">
        <v>2</v>
      </c>
      <c r="O73" s="67" t="s">
        <v>7</v>
      </c>
      <c r="P73" s="8">
        <v>7453.47</v>
      </c>
      <c r="Q73" s="21"/>
      <c r="R73" s="9">
        <f>ROUND((12*(P73*Q73)),2)</f>
        <v>0</v>
      </c>
      <c r="S73" s="21"/>
      <c r="T73" s="11">
        <f>+S73-R73</f>
        <v>0</v>
      </c>
      <c r="U73" s="18" t="str">
        <f>IF(Q73&lt;&gt;0,(-T73/Q73),"")</f>
        <v/>
      </c>
      <c r="V73" s="25"/>
      <c r="X73" s="15">
        <v>2</v>
      </c>
      <c r="Y73" s="67" t="s">
        <v>7</v>
      </c>
      <c r="Z73" s="8">
        <v>7826.14</v>
      </c>
      <c r="AA73" s="21"/>
      <c r="AB73" s="9">
        <f>ROUND((12*(Z73*AA73)),2)</f>
        <v>0</v>
      </c>
      <c r="AC73" s="21"/>
      <c r="AD73" s="11">
        <f>+AC73-AB73</f>
        <v>0</v>
      </c>
      <c r="AE73" s="18" t="str">
        <f>IF(AA73&lt;&gt;0,(-AD73/AA73),"")</f>
        <v/>
      </c>
      <c r="AF73" s="25"/>
    </row>
    <row r="74" spans="1:32" ht="12.6" customHeight="1">
      <c r="A74" s="15">
        <v>3</v>
      </c>
      <c r="B74" s="67" t="s">
        <v>8</v>
      </c>
      <c r="C74" s="8">
        <v>7326.05</v>
      </c>
      <c r="D74" s="8">
        <v>0</v>
      </c>
      <c r="E74" s="21">
        <v>10.16</v>
      </c>
      <c r="F74" s="21">
        <v>0</v>
      </c>
      <c r="G74" s="9">
        <f>ROUND((12*(C74*E74))+(0*(D74*F74)),2)</f>
        <v>893192.02</v>
      </c>
      <c r="H74" s="21">
        <v>882916.69</v>
      </c>
      <c r="I74" s="11">
        <f>+H74-G74</f>
        <v>-10275.330000000075</v>
      </c>
      <c r="J74" s="18">
        <f>ROUND(((+E74*12)+(F74*0))/12,2)</f>
        <v>10.16</v>
      </c>
      <c r="K74" s="18">
        <f>IF(J74&lt;&gt;0,(-I74/J74),"")</f>
        <v>1011.3513779527632</v>
      </c>
      <c r="L74" s="25">
        <v>1</v>
      </c>
      <c r="N74" s="15">
        <v>3</v>
      </c>
      <c r="O74" s="67" t="s">
        <v>8</v>
      </c>
      <c r="P74" s="8">
        <v>9523.8799999999992</v>
      </c>
      <c r="Q74" s="21"/>
      <c r="R74" s="9">
        <f>ROUND((12*(P74*Q74)),2)</f>
        <v>0</v>
      </c>
      <c r="S74" s="21"/>
      <c r="T74" s="11">
        <f>+S74-R74</f>
        <v>0</v>
      </c>
      <c r="U74" s="18" t="str">
        <f>IF(Q74&lt;&gt;0,(-T74/Q74),"")</f>
        <v/>
      </c>
      <c r="V74" s="25"/>
      <c r="X74" s="15">
        <v>3</v>
      </c>
      <c r="Y74" s="67" t="s">
        <v>8</v>
      </c>
      <c r="Z74" s="8">
        <v>10000.07</v>
      </c>
      <c r="AA74" s="21"/>
      <c r="AB74" s="9">
        <f>ROUND((12*(Z74*AA74)),2)</f>
        <v>0</v>
      </c>
      <c r="AC74" s="21"/>
      <c r="AD74" s="11">
        <f>+AC74-AB74</f>
        <v>0</v>
      </c>
      <c r="AE74" s="18" t="str">
        <f>IF(AA74&lt;&gt;0,(-AD74/AA74),"")</f>
        <v/>
      </c>
      <c r="AF74" s="25"/>
    </row>
    <row r="75" spans="1:32" ht="12.6" customHeight="1">
      <c r="A75" s="36"/>
      <c r="B75" s="49" t="s">
        <v>292</v>
      </c>
      <c r="C75" s="35"/>
      <c r="D75" s="35"/>
      <c r="E75" s="10">
        <f>+SUM(E72:E74)</f>
        <v>10.16</v>
      </c>
      <c r="F75" s="10">
        <f>+SUM(F72:F74)</f>
        <v>0</v>
      </c>
      <c r="G75" s="10">
        <f t="shared" ref="G75" si="13">+SUM(G72:G74)</f>
        <v>893192.02</v>
      </c>
      <c r="H75" s="10">
        <f>+SUM(H72:H74)</f>
        <v>882916.69</v>
      </c>
      <c r="I75" s="12">
        <f>+SUM(I72:I74)</f>
        <v>-10275.330000000075</v>
      </c>
      <c r="J75" s="19">
        <f>ROUND(((+E75*12)+(F75*0))/12,2)</f>
        <v>10.16</v>
      </c>
      <c r="K75" s="19">
        <f>IF(J75&lt;&gt;0,(-I75/J75),"")</f>
        <v>1011.3513779527632</v>
      </c>
      <c r="L75" s="26">
        <v>1</v>
      </c>
      <c r="N75" s="36"/>
      <c r="O75" s="49" t="s">
        <v>292</v>
      </c>
      <c r="P75" s="35"/>
      <c r="Q75" s="10">
        <f>+SUM(Q72:Q74)</f>
        <v>0</v>
      </c>
      <c r="R75" s="10">
        <f>+SUM(R72:R74)</f>
        <v>0</v>
      </c>
      <c r="S75" s="10">
        <f>+SUM(S72:S74)</f>
        <v>0</v>
      </c>
      <c r="T75" s="12">
        <f>+SUM(T72:T74)</f>
        <v>0</v>
      </c>
      <c r="U75" s="19" t="str">
        <f>IF(Q75&lt;&gt;0,(-T75/Q75),"")</f>
        <v/>
      </c>
      <c r="V75" s="26"/>
      <c r="X75" s="36"/>
      <c r="Y75" s="49" t="s">
        <v>292</v>
      </c>
      <c r="Z75" s="35"/>
      <c r="AA75" s="10">
        <f>+SUM(AA72:AA74)</f>
        <v>0</v>
      </c>
      <c r="AB75" s="10">
        <f>+SUM(AB72:AB74)</f>
        <v>0</v>
      </c>
      <c r="AC75" s="10">
        <f>+SUM(AC72:AC74)</f>
        <v>0</v>
      </c>
      <c r="AD75" s="12">
        <f>+SUM(AD72:AD74)</f>
        <v>0</v>
      </c>
      <c r="AE75" s="19" t="str">
        <f>IF(AA75&lt;&gt;0,(-AD75/AA75),"")</f>
        <v/>
      </c>
      <c r="AF75" s="26"/>
    </row>
  </sheetData>
  <mergeCells count="82">
    <mergeCell ref="N2:W2"/>
    <mergeCell ref="X39:AF39"/>
    <mergeCell ref="X40:AF40"/>
    <mergeCell ref="X41:AF41"/>
    <mergeCell ref="X42:X44"/>
    <mergeCell ref="Y42:Y44"/>
    <mergeCell ref="AB42:AB44"/>
    <mergeCell ref="AC42:AC44"/>
    <mergeCell ref="AD42:AD43"/>
    <mergeCell ref="AE42:AE43"/>
    <mergeCell ref="AF42:AF44"/>
    <mergeCell ref="Z43:Z44"/>
    <mergeCell ref="AA43:AA44"/>
    <mergeCell ref="X1:AF1"/>
    <mergeCell ref="X2:AF2"/>
    <mergeCell ref="X3:AF3"/>
    <mergeCell ref="X4:X6"/>
    <mergeCell ref="Y4:Y6"/>
    <mergeCell ref="AB4:AB6"/>
    <mergeCell ref="AC4:AC6"/>
    <mergeCell ref="AD4:AD5"/>
    <mergeCell ref="AE4:AE5"/>
    <mergeCell ref="AF4:AF5"/>
    <mergeCell ref="Z5:Z6"/>
    <mergeCell ref="AA5:AA6"/>
    <mergeCell ref="A2:M2"/>
    <mergeCell ref="N41:V41"/>
    <mergeCell ref="N42:N44"/>
    <mergeCell ref="R42:R44"/>
    <mergeCell ref="S42:S44"/>
    <mergeCell ref="T42:T43"/>
    <mergeCell ref="V42:V44"/>
    <mergeCell ref="N3:V3"/>
    <mergeCell ref="N4:N6"/>
    <mergeCell ref="R4:R6"/>
    <mergeCell ref="S4:S6"/>
    <mergeCell ref="T4:T5"/>
    <mergeCell ref="Q43:Q44"/>
    <mergeCell ref="U42:U43"/>
    <mergeCell ref="F5:F6"/>
    <mergeCell ref="D5:D6"/>
    <mergeCell ref="P43:P44"/>
    <mergeCell ref="N39:V39"/>
    <mergeCell ref="N40:V40"/>
    <mergeCell ref="P5:P6"/>
    <mergeCell ref="Q5:Q6"/>
    <mergeCell ref="U4:U5"/>
    <mergeCell ref="V4:V5"/>
    <mergeCell ref="O4:O6"/>
    <mergeCell ref="O42:O44"/>
    <mergeCell ref="D43:D44"/>
    <mergeCell ref="E43:E44"/>
    <mergeCell ref="A1:L1"/>
    <mergeCell ref="A3:L3"/>
    <mergeCell ref="A4:A6"/>
    <mergeCell ref="C4:D4"/>
    <mergeCell ref="E4:F4"/>
    <mergeCell ref="G4:G6"/>
    <mergeCell ref="H4:H6"/>
    <mergeCell ref="I4:I5"/>
    <mergeCell ref="J4:J5"/>
    <mergeCell ref="K4:K5"/>
    <mergeCell ref="L4:L5"/>
    <mergeCell ref="B5:B6"/>
    <mergeCell ref="C5:C6"/>
    <mergeCell ref="E5:E6"/>
    <mergeCell ref="N1:V1"/>
    <mergeCell ref="F43:F44"/>
    <mergeCell ref="A39:L39"/>
    <mergeCell ref="A40:L40"/>
    <mergeCell ref="A41:L41"/>
    <mergeCell ref="A42:A44"/>
    <mergeCell ref="C42:D42"/>
    <mergeCell ref="E42:F42"/>
    <mergeCell ref="G42:G44"/>
    <mergeCell ref="H42:H44"/>
    <mergeCell ref="I42:I43"/>
    <mergeCell ref="J42:J43"/>
    <mergeCell ref="K42:K43"/>
    <mergeCell ref="L42:L44"/>
    <mergeCell ref="B43:B44"/>
    <mergeCell ref="C43:C44"/>
  </mergeCells>
  <printOptions horizontalCentered="1"/>
  <pageMargins left="0.35433070866141736" right="0.27559055118110237" top="0.39370078740157483" bottom="0.55118110236220474" header="0.31496062992125984" footer="0.31496062992125984"/>
  <pageSetup paperSize="9" scale="96" fitToHeight="0" orientation="landscape" r:id="rId1"/>
  <headerFooter>
    <oddFooter>&amp;L&amp;"Arial,Pogrubiona kursywa"&amp;8Opracowanie: RIO w Poznaniu&amp;C&amp;9Strona &amp;P z &amp;N&amp;R&amp;8Wydrukowano: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8">
    <tabColor theme="9" tint="0.39997558519241921"/>
  </sheetPr>
  <dimension ref="A1:Q426"/>
  <sheetViews>
    <sheetView tabSelected="1" zoomScale="83" zoomScaleNormal="83" workbookViewId="0">
      <selection activeCell="L7" sqref="L7:L9"/>
    </sheetView>
  </sheetViews>
  <sheetFormatPr defaultRowHeight="13.2"/>
  <cols>
    <col min="1" max="4" width="5.44140625" customWidth="1"/>
    <col min="5" max="5" width="9.88671875" customWidth="1"/>
    <col min="7" max="7" width="23.5546875" customWidth="1"/>
    <col min="8" max="13" width="12.6640625" customWidth="1"/>
    <col min="14" max="14" width="11.5546875" style="3" customWidth="1"/>
    <col min="15" max="15" width="15.33203125" customWidth="1"/>
    <col min="16" max="16" width="10.5546875" customWidth="1"/>
    <col min="17" max="17" width="21.5546875" bestFit="1" customWidth="1"/>
  </cols>
  <sheetData>
    <row r="1" spans="1:17">
      <c r="O1" s="78"/>
      <c r="P1" s="3"/>
    </row>
    <row r="2" spans="1:17">
      <c r="O2" s="79"/>
      <c r="Q2" s="79"/>
    </row>
    <row r="3" spans="1:17">
      <c r="O3" s="79"/>
      <c r="Q3" s="79"/>
    </row>
    <row r="5" spans="1:17">
      <c r="N5"/>
    </row>
    <row r="6" spans="1:17" ht="20.399999999999999">
      <c r="A6" s="42" t="s">
        <v>0</v>
      </c>
      <c r="B6" s="43" t="s">
        <v>1</v>
      </c>
      <c r="C6" s="43" t="s">
        <v>2</v>
      </c>
      <c r="D6" s="43" t="s">
        <v>3</v>
      </c>
      <c r="E6" s="42" t="s">
        <v>4</v>
      </c>
      <c r="F6" s="42" t="s">
        <v>5</v>
      </c>
      <c r="G6" s="42" t="s">
        <v>6</v>
      </c>
      <c r="H6" s="75" t="s">
        <v>338</v>
      </c>
      <c r="I6" s="75" t="s">
        <v>339</v>
      </c>
      <c r="J6" s="75" t="s">
        <v>340</v>
      </c>
      <c r="K6" s="75" t="s">
        <v>341</v>
      </c>
      <c r="L6" s="75" t="s">
        <v>342</v>
      </c>
      <c r="M6" s="75" t="s">
        <v>343</v>
      </c>
      <c r="N6" s="42"/>
      <c r="O6" s="1" t="s">
        <v>145</v>
      </c>
      <c r="P6" s="2" t="s">
        <v>144</v>
      </c>
      <c r="Q6" s="2" t="s">
        <v>287</v>
      </c>
    </row>
    <row r="7" spans="1:17">
      <c r="A7" s="42">
        <v>22</v>
      </c>
      <c r="B7" s="43">
        <v>0</v>
      </c>
      <c r="C7" s="43">
        <v>0</v>
      </c>
      <c r="D7" s="43">
        <v>0</v>
      </c>
      <c r="E7" s="42" t="s">
        <v>9</v>
      </c>
      <c r="F7" s="42">
        <v>2025</v>
      </c>
      <c r="G7" s="42" t="s">
        <v>344</v>
      </c>
      <c r="H7" s="44">
        <v>1.2</v>
      </c>
      <c r="I7" s="44">
        <v>6672.31</v>
      </c>
      <c r="J7" s="44">
        <v>50.45</v>
      </c>
      <c r="K7" s="44">
        <v>4039416.47</v>
      </c>
      <c r="L7" s="44">
        <v>5288407.01</v>
      </c>
      <c r="M7" s="44">
        <v>1248990.5399999996</v>
      </c>
      <c r="N7" s="45"/>
      <c r="O7" s="4" t="s">
        <v>147</v>
      </c>
      <c r="P7" s="5">
        <v>1</v>
      </c>
      <c r="Q7" s="4" t="s">
        <v>155</v>
      </c>
    </row>
    <row r="8" spans="1:17">
      <c r="A8" s="42">
        <v>22</v>
      </c>
      <c r="B8" s="43">
        <v>0</v>
      </c>
      <c r="C8" s="43">
        <v>0</v>
      </c>
      <c r="D8" s="43">
        <v>0</v>
      </c>
      <c r="E8" s="42" t="s">
        <v>9</v>
      </c>
      <c r="F8" s="42">
        <v>2025</v>
      </c>
      <c r="G8" s="42" t="s">
        <v>345</v>
      </c>
      <c r="H8" s="44">
        <v>1.44</v>
      </c>
      <c r="I8" s="44">
        <v>7826.14</v>
      </c>
      <c r="J8" s="44">
        <v>41.9</v>
      </c>
      <c r="K8" s="44">
        <v>3934983.19</v>
      </c>
      <c r="L8" s="44">
        <v>4642356.7</v>
      </c>
      <c r="M8" s="44">
        <v>707373.51000000024</v>
      </c>
      <c r="N8" s="45"/>
      <c r="O8" s="4" t="s">
        <v>147</v>
      </c>
      <c r="P8" s="5">
        <v>1</v>
      </c>
      <c r="Q8" s="4" t="s">
        <v>155</v>
      </c>
    </row>
    <row r="9" spans="1:17">
      <c r="A9" s="42">
        <v>22</v>
      </c>
      <c r="B9" s="43">
        <v>0</v>
      </c>
      <c r="C9" s="43">
        <v>0</v>
      </c>
      <c r="D9" s="43">
        <v>0</v>
      </c>
      <c r="E9" s="42" t="s">
        <v>9</v>
      </c>
      <c r="F9" s="42">
        <v>2025</v>
      </c>
      <c r="G9" s="42" t="s">
        <v>346</v>
      </c>
      <c r="H9" s="44">
        <v>1.84</v>
      </c>
      <c r="I9" s="44">
        <v>10000.07</v>
      </c>
      <c r="J9" s="44">
        <v>174.01</v>
      </c>
      <c r="K9" s="44">
        <v>20881346.170000002</v>
      </c>
      <c r="L9" s="44">
        <v>23882004.66</v>
      </c>
      <c r="M9" s="44">
        <v>3000658.4899999984</v>
      </c>
      <c r="N9" s="45"/>
      <c r="O9" s="4" t="s">
        <v>147</v>
      </c>
      <c r="P9" s="5">
        <v>1</v>
      </c>
      <c r="Q9" s="4" t="s">
        <v>155</v>
      </c>
    </row>
    <row r="10" spans="1:17">
      <c r="A10" s="42">
        <v>22</v>
      </c>
      <c r="B10" s="43">
        <v>1</v>
      </c>
      <c r="C10" s="43">
        <v>0</v>
      </c>
      <c r="D10" s="43">
        <v>0</v>
      </c>
      <c r="E10" s="42" t="s">
        <v>25</v>
      </c>
      <c r="F10" s="42">
        <v>2025</v>
      </c>
      <c r="G10" s="42" t="s">
        <v>344</v>
      </c>
      <c r="H10" s="44">
        <v>1.2</v>
      </c>
      <c r="I10" s="44">
        <v>6672.31</v>
      </c>
      <c r="J10" s="44">
        <v>35.69</v>
      </c>
      <c r="K10" s="44">
        <v>2857616.93</v>
      </c>
      <c r="L10" s="44">
        <v>3351644.98</v>
      </c>
      <c r="M10" s="44">
        <v>494028.04999999981</v>
      </c>
      <c r="N10" s="45"/>
      <c r="O10" s="4" t="s">
        <v>148</v>
      </c>
      <c r="P10" s="5">
        <v>1</v>
      </c>
      <c r="Q10" s="4" t="s">
        <v>169</v>
      </c>
    </row>
    <row r="11" spans="1:17">
      <c r="A11" s="42">
        <v>22</v>
      </c>
      <c r="B11" s="43">
        <v>1</v>
      </c>
      <c r="C11" s="43">
        <v>0</v>
      </c>
      <c r="D11" s="43">
        <v>0</v>
      </c>
      <c r="E11" s="42" t="s">
        <v>25</v>
      </c>
      <c r="F11" s="42">
        <v>2025</v>
      </c>
      <c r="G11" s="42" t="s">
        <v>345</v>
      </c>
      <c r="H11" s="44">
        <v>1.44</v>
      </c>
      <c r="I11" s="44">
        <v>7826.14</v>
      </c>
      <c r="J11" s="44">
        <v>48.97</v>
      </c>
      <c r="K11" s="44">
        <v>4598952.91</v>
      </c>
      <c r="L11" s="44">
        <v>5624090.0700000003</v>
      </c>
      <c r="M11" s="44">
        <v>1025137.1600000001</v>
      </c>
      <c r="N11" s="45"/>
      <c r="O11" s="4" t="s">
        <v>148</v>
      </c>
      <c r="P11" s="5">
        <v>1</v>
      </c>
      <c r="Q11" s="4" t="s">
        <v>169</v>
      </c>
    </row>
    <row r="12" spans="1:17">
      <c r="A12" s="42">
        <v>22</v>
      </c>
      <c r="B12" s="43">
        <v>1</v>
      </c>
      <c r="C12" s="43">
        <v>0</v>
      </c>
      <c r="D12" s="43">
        <v>0</v>
      </c>
      <c r="E12" s="42" t="s">
        <v>25</v>
      </c>
      <c r="F12" s="42">
        <v>2025</v>
      </c>
      <c r="G12" s="42" t="s">
        <v>346</v>
      </c>
      <c r="H12" s="44">
        <v>1.84</v>
      </c>
      <c r="I12" s="44">
        <v>10000.07</v>
      </c>
      <c r="J12" s="44">
        <v>261.60000000000002</v>
      </c>
      <c r="K12" s="44">
        <v>31392219.739999998</v>
      </c>
      <c r="L12" s="44">
        <v>36579169.369999997</v>
      </c>
      <c r="M12" s="44">
        <v>5186949.629999999</v>
      </c>
      <c r="N12" s="45"/>
      <c r="O12" s="4" t="s">
        <v>148</v>
      </c>
      <c r="P12" s="5">
        <v>1</v>
      </c>
      <c r="Q12" s="4" t="s">
        <v>169</v>
      </c>
    </row>
    <row r="13" spans="1:17">
      <c r="A13" s="42">
        <v>22</v>
      </c>
      <c r="B13" s="43">
        <v>1</v>
      </c>
      <c r="C13" s="43">
        <v>1</v>
      </c>
      <c r="D13" s="43">
        <v>2</v>
      </c>
      <c r="E13" s="42" t="s">
        <v>142</v>
      </c>
      <c r="F13" s="42">
        <v>2025</v>
      </c>
      <c r="G13" s="42" t="s">
        <v>344</v>
      </c>
      <c r="H13" s="44">
        <v>1.2</v>
      </c>
      <c r="I13" s="44">
        <v>6672.31</v>
      </c>
      <c r="J13" s="44">
        <v>11.84</v>
      </c>
      <c r="K13" s="44">
        <v>948001.8</v>
      </c>
      <c r="L13" s="44">
        <v>1210285.32</v>
      </c>
      <c r="M13" s="44">
        <v>262283.52000000002</v>
      </c>
      <c r="N13" s="45"/>
      <c r="O13" s="4" t="s">
        <v>146</v>
      </c>
      <c r="P13" s="5">
        <v>1</v>
      </c>
      <c r="Q13" s="4" t="s">
        <v>248</v>
      </c>
    </row>
    <row r="14" spans="1:17">
      <c r="A14" s="42">
        <v>22</v>
      </c>
      <c r="B14" s="43">
        <v>1</v>
      </c>
      <c r="C14" s="43">
        <v>1</v>
      </c>
      <c r="D14" s="43">
        <v>2</v>
      </c>
      <c r="E14" s="42" t="s">
        <v>142</v>
      </c>
      <c r="F14" s="42">
        <v>2025</v>
      </c>
      <c r="G14" s="42" t="s">
        <v>345</v>
      </c>
      <c r="H14" s="44">
        <v>1.44</v>
      </c>
      <c r="I14" s="44">
        <v>7826.14</v>
      </c>
      <c r="J14" s="44">
        <v>10.8</v>
      </c>
      <c r="K14" s="44">
        <v>1014267.74</v>
      </c>
      <c r="L14" s="44">
        <v>1233584.18</v>
      </c>
      <c r="M14" s="44">
        <v>219316.43999999994</v>
      </c>
      <c r="N14" s="45"/>
      <c r="O14" s="4" t="s">
        <v>146</v>
      </c>
      <c r="P14" s="5">
        <v>1</v>
      </c>
      <c r="Q14" s="4" t="s">
        <v>248</v>
      </c>
    </row>
    <row r="15" spans="1:17">
      <c r="A15" s="42">
        <v>22</v>
      </c>
      <c r="B15" s="43">
        <v>1</v>
      </c>
      <c r="C15" s="43">
        <v>1</v>
      </c>
      <c r="D15" s="43">
        <v>2</v>
      </c>
      <c r="E15" s="42" t="s">
        <v>142</v>
      </c>
      <c r="F15" s="42">
        <v>2025</v>
      </c>
      <c r="G15" s="42" t="s">
        <v>346</v>
      </c>
      <c r="H15" s="44">
        <v>1.84</v>
      </c>
      <c r="I15" s="44">
        <v>10000.07</v>
      </c>
      <c r="J15" s="44">
        <v>28.26</v>
      </c>
      <c r="K15" s="44">
        <v>3391223.74</v>
      </c>
      <c r="L15" s="44">
        <v>4222384.57</v>
      </c>
      <c r="M15" s="44">
        <v>831160.83000000007</v>
      </c>
      <c r="N15" s="45"/>
      <c r="O15" s="4" t="s">
        <v>146</v>
      </c>
      <c r="P15" s="5">
        <v>1</v>
      </c>
      <c r="Q15" s="4" t="s">
        <v>248</v>
      </c>
    </row>
    <row r="16" spans="1:17">
      <c r="A16" s="42">
        <v>22</v>
      </c>
      <c r="B16" s="43">
        <v>1</v>
      </c>
      <c r="C16" s="43">
        <v>2</v>
      </c>
      <c r="D16" s="43">
        <v>3</v>
      </c>
      <c r="E16" s="42" t="s">
        <v>41</v>
      </c>
      <c r="F16" s="42">
        <v>2025</v>
      </c>
      <c r="G16" s="42" t="s">
        <v>344</v>
      </c>
      <c r="H16" s="44">
        <v>1.2</v>
      </c>
      <c r="I16" s="44">
        <v>6672.31</v>
      </c>
      <c r="J16" s="44">
        <v>50.38</v>
      </c>
      <c r="K16" s="44">
        <v>4033811.73</v>
      </c>
      <c r="L16" s="44">
        <v>4533934.4000000004</v>
      </c>
      <c r="M16" s="44">
        <v>500122.67000000039</v>
      </c>
      <c r="N16" s="45"/>
      <c r="O16" s="4" t="s">
        <v>146</v>
      </c>
      <c r="P16" s="5">
        <v>1</v>
      </c>
      <c r="Q16" s="4" t="s">
        <v>198</v>
      </c>
    </row>
    <row r="17" spans="1:17">
      <c r="A17" s="42">
        <v>22</v>
      </c>
      <c r="B17" s="43">
        <v>1</v>
      </c>
      <c r="C17" s="43">
        <v>2</v>
      </c>
      <c r="D17" s="43">
        <v>3</v>
      </c>
      <c r="E17" s="42" t="s">
        <v>41</v>
      </c>
      <c r="F17" s="42">
        <v>2025</v>
      </c>
      <c r="G17" s="42" t="s">
        <v>345</v>
      </c>
      <c r="H17" s="44">
        <v>1.44</v>
      </c>
      <c r="I17" s="44">
        <v>7826.14</v>
      </c>
      <c r="J17" s="44">
        <v>51.65</v>
      </c>
      <c r="K17" s="44">
        <v>4850641.57</v>
      </c>
      <c r="L17" s="44">
        <v>5231714.7</v>
      </c>
      <c r="M17" s="44">
        <v>381073.12999999989</v>
      </c>
      <c r="N17" s="45"/>
      <c r="O17" s="4" t="s">
        <v>146</v>
      </c>
      <c r="P17" s="5">
        <v>1</v>
      </c>
      <c r="Q17" s="4" t="s">
        <v>198</v>
      </c>
    </row>
    <row r="18" spans="1:17">
      <c r="A18" s="42">
        <v>22</v>
      </c>
      <c r="B18" s="43">
        <v>1</v>
      </c>
      <c r="C18" s="43">
        <v>2</v>
      </c>
      <c r="D18" s="43">
        <v>3</v>
      </c>
      <c r="E18" s="42" t="s">
        <v>41</v>
      </c>
      <c r="F18" s="42">
        <v>2025</v>
      </c>
      <c r="G18" s="42" t="s">
        <v>346</v>
      </c>
      <c r="H18" s="44">
        <v>1.84</v>
      </c>
      <c r="I18" s="44">
        <v>10000.07</v>
      </c>
      <c r="J18" s="44">
        <v>180.81</v>
      </c>
      <c r="K18" s="44">
        <v>21697351.879999999</v>
      </c>
      <c r="L18" s="44">
        <v>23293878.850000001</v>
      </c>
      <c r="M18" s="44">
        <v>1596526.9700000025</v>
      </c>
      <c r="N18" s="45"/>
      <c r="O18" s="4" t="s">
        <v>146</v>
      </c>
      <c r="P18" s="5">
        <v>1</v>
      </c>
      <c r="Q18" s="4" t="s">
        <v>198</v>
      </c>
    </row>
    <row r="19" spans="1:17">
      <c r="A19" s="42">
        <v>22</v>
      </c>
      <c r="B19" s="43">
        <v>1</v>
      </c>
      <c r="C19" s="43">
        <v>3</v>
      </c>
      <c r="D19" s="43">
        <v>2</v>
      </c>
      <c r="E19" s="42" t="s">
        <v>136</v>
      </c>
      <c r="F19" s="42">
        <v>2025</v>
      </c>
      <c r="G19" s="42" t="s">
        <v>344</v>
      </c>
      <c r="H19" s="44">
        <v>1.2</v>
      </c>
      <c r="I19" s="44">
        <v>6672.31</v>
      </c>
      <c r="J19" s="44">
        <v>23.82</v>
      </c>
      <c r="K19" s="44">
        <v>1907213.09</v>
      </c>
      <c r="L19" s="44">
        <v>2078235.54</v>
      </c>
      <c r="M19" s="44">
        <v>171022.44999999995</v>
      </c>
      <c r="N19" s="45"/>
      <c r="O19" s="4" t="s">
        <v>146</v>
      </c>
      <c r="P19" s="5">
        <v>1</v>
      </c>
      <c r="Q19" s="4" t="s">
        <v>273</v>
      </c>
    </row>
    <row r="20" spans="1:17">
      <c r="A20" s="42">
        <v>22</v>
      </c>
      <c r="B20" s="43">
        <v>1</v>
      </c>
      <c r="C20" s="43">
        <v>3</v>
      </c>
      <c r="D20" s="43">
        <v>2</v>
      </c>
      <c r="E20" s="42" t="s">
        <v>136</v>
      </c>
      <c r="F20" s="42">
        <v>2025</v>
      </c>
      <c r="G20" s="42" t="s">
        <v>345</v>
      </c>
      <c r="H20" s="44">
        <v>1.44</v>
      </c>
      <c r="I20" s="44">
        <v>7826.14</v>
      </c>
      <c r="J20" s="44">
        <v>15.42</v>
      </c>
      <c r="K20" s="44">
        <v>1448148.95</v>
      </c>
      <c r="L20" s="44">
        <v>1450536.77</v>
      </c>
      <c r="M20" s="44">
        <v>2387.8200000000652</v>
      </c>
      <c r="N20" s="45"/>
      <c r="O20" s="4" t="s">
        <v>146</v>
      </c>
      <c r="P20" s="5">
        <v>1</v>
      </c>
      <c r="Q20" s="4" t="s">
        <v>273</v>
      </c>
    </row>
    <row r="21" spans="1:17">
      <c r="A21" s="42">
        <v>22</v>
      </c>
      <c r="B21" s="43">
        <v>1</v>
      </c>
      <c r="C21" s="43">
        <v>3</v>
      </c>
      <c r="D21" s="43">
        <v>2</v>
      </c>
      <c r="E21" s="42" t="s">
        <v>136</v>
      </c>
      <c r="F21" s="42">
        <v>2025</v>
      </c>
      <c r="G21" s="42" t="s">
        <v>346</v>
      </c>
      <c r="H21" s="44">
        <v>1.84</v>
      </c>
      <c r="I21" s="44">
        <v>10000.07</v>
      </c>
      <c r="J21" s="44">
        <v>56.6</v>
      </c>
      <c r="K21" s="44">
        <v>6792047.54</v>
      </c>
      <c r="L21" s="44">
        <v>7139203.7199999997</v>
      </c>
      <c r="M21" s="44">
        <v>347156.1799999997</v>
      </c>
      <c r="N21" s="45"/>
      <c r="O21" s="4" t="s">
        <v>146</v>
      </c>
      <c r="P21" s="5">
        <v>1</v>
      </c>
      <c r="Q21" s="4" t="s">
        <v>273</v>
      </c>
    </row>
    <row r="22" spans="1:17">
      <c r="A22" s="42">
        <v>22</v>
      </c>
      <c r="B22" s="43">
        <v>1</v>
      </c>
      <c r="C22" s="43">
        <v>4</v>
      </c>
      <c r="D22" s="43">
        <v>2</v>
      </c>
      <c r="E22" s="42" t="s">
        <v>122</v>
      </c>
      <c r="F22" s="42">
        <v>2025</v>
      </c>
      <c r="G22" s="42" t="s">
        <v>344</v>
      </c>
      <c r="H22" s="44">
        <v>1.2</v>
      </c>
      <c r="I22" s="44">
        <v>6672.31</v>
      </c>
      <c r="J22" s="44">
        <v>3.91</v>
      </c>
      <c r="K22" s="44">
        <v>313064.78999999998</v>
      </c>
      <c r="L22" s="44">
        <v>319258.17</v>
      </c>
      <c r="M22" s="44">
        <v>6193.3800000000047</v>
      </c>
      <c r="N22" s="45"/>
      <c r="O22" s="4" t="s">
        <v>146</v>
      </c>
      <c r="P22" s="5">
        <v>1</v>
      </c>
      <c r="Q22" s="4" t="s">
        <v>243</v>
      </c>
    </row>
    <row r="23" spans="1:17">
      <c r="A23" s="42">
        <v>22</v>
      </c>
      <c r="B23" s="43">
        <v>1</v>
      </c>
      <c r="C23" s="43">
        <v>4</v>
      </c>
      <c r="D23" s="43">
        <v>2</v>
      </c>
      <c r="E23" s="42" t="s">
        <v>122</v>
      </c>
      <c r="F23" s="42">
        <v>2025</v>
      </c>
      <c r="G23" s="42" t="s">
        <v>345</v>
      </c>
      <c r="H23" s="44">
        <v>1.44</v>
      </c>
      <c r="I23" s="44">
        <v>7826.14</v>
      </c>
      <c r="J23" s="44">
        <v>18.25</v>
      </c>
      <c r="K23" s="44">
        <v>1713924.66</v>
      </c>
      <c r="L23" s="44">
        <v>2013080.75</v>
      </c>
      <c r="M23" s="44">
        <v>299156.09000000008</v>
      </c>
      <c r="N23" s="45"/>
      <c r="O23" s="4" t="s">
        <v>146</v>
      </c>
      <c r="P23" s="5">
        <v>1</v>
      </c>
      <c r="Q23" s="4" t="s">
        <v>243</v>
      </c>
    </row>
    <row r="24" spans="1:17">
      <c r="A24" s="42">
        <v>22</v>
      </c>
      <c r="B24" s="43">
        <v>1</v>
      </c>
      <c r="C24" s="43">
        <v>4</v>
      </c>
      <c r="D24" s="43">
        <v>2</v>
      </c>
      <c r="E24" s="42" t="s">
        <v>122</v>
      </c>
      <c r="F24" s="42">
        <v>2025</v>
      </c>
      <c r="G24" s="42" t="s">
        <v>346</v>
      </c>
      <c r="H24" s="44">
        <v>1.84</v>
      </c>
      <c r="I24" s="44">
        <v>10000.07</v>
      </c>
      <c r="J24" s="44">
        <v>30.77</v>
      </c>
      <c r="K24" s="44">
        <v>3692425.85</v>
      </c>
      <c r="L24" s="44">
        <v>3917327.01</v>
      </c>
      <c r="M24" s="44">
        <v>224901.15999999968</v>
      </c>
      <c r="N24" s="45"/>
      <c r="O24" s="4" t="s">
        <v>146</v>
      </c>
      <c r="P24" s="5">
        <v>1</v>
      </c>
      <c r="Q24" s="4" t="s">
        <v>243</v>
      </c>
    </row>
    <row r="25" spans="1:17">
      <c r="A25" s="42">
        <v>22</v>
      </c>
      <c r="B25" s="43">
        <v>1</v>
      </c>
      <c r="C25" s="43">
        <v>5</v>
      </c>
      <c r="D25" s="43">
        <v>2</v>
      </c>
      <c r="E25" s="42" t="s">
        <v>115</v>
      </c>
      <c r="F25" s="42">
        <v>2025</v>
      </c>
      <c r="G25" s="42" t="s">
        <v>344</v>
      </c>
      <c r="H25" s="44">
        <v>1.2</v>
      </c>
      <c r="I25" s="44">
        <v>6672.31</v>
      </c>
      <c r="J25" s="44">
        <v>14.41</v>
      </c>
      <c r="K25" s="44">
        <v>1153775.8500000001</v>
      </c>
      <c r="L25" s="44">
        <v>1267807.23</v>
      </c>
      <c r="M25" s="44">
        <v>114031.37999999989</v>
      </c>
      <c r="N25" s="45"/>
      <c r="O25" s="4" t="s">
        <v>146</v>
      </c>
      <c r="P25" s="5">
        <v>1</v>
      </c>
      <c r="Q25" s="4" t="s">
        <v>180</v>
      </c>
    </row>
    <row r="26" spans="1:17">
      <c r="A26" s="42">
        <v>22</v>
      </c>
      <c r="B26" s="43">
        <v>1</v>
      </c>
      <c r="C26" s="43">
        <v>5</v>
      </c>
      <c r="D26" s="43">
        <v>2</v>
      </c>
      <c r="E26" s="42" t="s">
        <v>115</v>
      </c>
      <c r="F26" s="42">
        <v>2025</v>
      </c>
      <c r="G26" s="42" t="s">
        <v>345</v>
      </c>
      <c r="H26" s="44">
        <v>1.44</v>
      </c>
      <c r="I26" s="44">
        <v>7826.14</v>
      </c>
      <c r="J26" s="44">
        <v>12.42</v>
      </c>
      <c r="K26" s="44">
        <v>1166407.9099999999</v>
      </c>
      <c r="L26" s="44">
        <v>1289561.43</v>
      </c>
      <c r="M26" s="44">
        <v>123153.52000000002</v>
      </c>
      <c r="N26" s="45"/>
      <c r="O26" s="4" t="s">
        <v>146</v>
      </c>
      <c r="P26" s="5">
        <v>1</v>
      </c>
      <c r="Q26" s="4" t="s">
        <v>180</v>
      </c>
    </row>
    <row r="27" spans="1:17">
      <c r="A27" s="42">
        <v>22</v>
      </c>
      <c r="B27" s="43">
        <v>1</v>
      </c>
      <c r="C27" s="43">
        <v>5</v>
      </c>
      <c r="D27" s="43">
        <v>2</v>
      </c>
      <c r="E27" s="42" t="s">
        <v>115</v>
      </c>
      <c r="F27" s="42">
        <v>2025</v>
      </c>
      <c r="G27" s="42" t="s">
        <v>346</v>
      </c>
      <c r="H27" s="44">
        <v>1.84</v>
      </c>
      <c r="I27" s="44">
        <v>10000.07</v>
      </c>
      <c r="J27" s="44">
        <v>58.03</v>
      </c>
      <c r="K27" s="44">
        <v>6963648.75</v>
      </c>
      <c r="L27" s="44">
        <v>7712855.1799999997</v>
      </c>
      <c r="M27" s="44">
        <v>749206.4299999997</v>
      </c>
      <c r="N27" s="45"/>
      <c r="O27" s="4" t="s">
        <v>146</v>
      </c>
      <c r="P27" s="5">
        <v>1</v>
      </c>
      <c r="Q27" s="4" t="s">
        <v>180</v>
      </c>
    </row>
    <row r="28" spans="1:17">
      <c r="A28" s="42">
        <v>22</v>
      </c>
      <c r="B28" s="43">
        <v>1</v>
      </c>
      <c r="C28" s="43">
        <v>6</v>
      </c>
      <c r="D28" s="43">
        <v>3</v>
      </c>
      <c r="E28" s="42" t="s">
        <v>32</v>
      </c>
      <c r="F28" s="42">
        <v>2025</v>
      </c>
      <c r="G28" s="42" t="s">
        <v>344</v>
      </c>
      <c r="H28" s="44">
        <v>1.2</v>
      </c>
      <c r="I28" s="44">
        <v>6672.31</v>
      </c>
      <c r="J28" s="44">
        <v>47.5</v>
      </c>
      <c r="K28" s="44">
        <v>3803216.7</v>
      </c>
      <c r="L28" s="44">
        <v>4049433.03</v>
      </c>
      <c r="M28" s="44">
        <v>246216.32999999961</v>
      </c>
      <c r="N28" s="45"/>
      <c r="O28" s="4" t="s">
        <v>146</v>
      </c>
      <c r="P28" s="5">
        <v>1</v>
      </c>
      <c r="Q28" s="4" t="s">
        <v>207</v>
      </c>
    </row>
    <row r="29" spans="1:17">
      <c r="A29" s="42">
        <v>22</v>
      </c>
      <c r="B29" s="43">
        <v>1</v>
      </c>
      <c r="C29" s="43">
        <v>6</v>
      </c>
      <c r="D29" s="43">
        <v>3</v>
      </c>
      <c r="E29" s="42" t="s">
        <v>32</v>
      </c>
      <c r="F29" s="42">
        <v>2025</v>
      </c>
      <c r="G29" s="42" t="s">
        <v>345</v>
      </c>
      <c r="H29" s="44">
        <v>1.44</v>
      </c>
      <c r="I29" s="44">
        <v>7826.14</v>
      </c>
      <c r="J29" s="44">
        <v>34.75</v>
      </c>
      <c r="K29" s="44">
        <v>3263500.38</v>
      </c>
      <c r="L29" s="44">
        <v>3344499.84</v>
      </c>
      <c r="M29" s="44">
        <v>80999.459999999963</v>
      </c>
      <c r="N29" s="45"/>
      <c r="O29" s="4" t="s">
        <v>146</v>
      </c>
      <c r="P29" s="5">
        <v>1</v>
      </c>
      <c r="Q29" s="4" t="s">
        <v>207</v>
      </c>
    </row>
    <row r="30" spans="1:17">
      <c r="A30" s="42">
        <v>22</v>
      </c>
      <c r="B30" s="43">
        <v>1</v>
      </c>
      <c r="C30" s="43">
        <v>6</v>
      </c>
      <c r="D30" s="43">
        <v>3</v>
      </c>
      <c r="E30" s="42" t="s">
        <v>32</v>
      </c>
      <c r="F30" s="42">
        <v>2025</v>
      </c>
      <c r="G30" s="42" t="s">
        <v>346</v>
      </c>
      <c r="H30" s="44">
        <v>1.84</v>
      </c>
      <c r="I30" s="44">
        <v>10000.07</v>
      </c>
      <c r="J30" s="44">
        <v>132.58000000000001</v>
      </c>
      <c r="K30" s="44">
        <v>15909711.369999999</v>
      </c>
      <c r="L30" s="44">
        <v>16543719.52</v>
      </c>
      <c r="M30" s="44">
        <v>634008.15000000037</v>
      </c>
      <c r="N30" s="45"/>
      <c r="O30" s="4" t="s">
        <v>146</v>
      </c>
      <c r="P30" s="5">
        <v>1</v>
      </c>
      <c r="Q30" s="4" t="s">
        <v>207</v>
      </c>
    </row>
    <row r="31" spans="1:17">
      <c r="A31" s="42">
        <v>22</v>
      </c>
      <c r="B31" s="43">
        <v>1</v>
      </c>
      <c r="C31" s="43">
        <v>7</v>
      </c>
      <c r="D31" s="43">
        <v>2</v>
      </c>
      <c r="E31" s="42" t="s">
        <v>102</v>
      </c>
      <c r="F31" s="42">
        <v>2025</v>
      </c>
      <c r="G31" s="42" t="s">
        <v>344</v>
      </c>
      <c r="H31" s="44">
        <v>1.2</v>
      </c>
      <c r="I31" s="44">
        <v>6672.31</v>
      </c>
      <c r="J31" s="44">
        <v>6.41</v>
      </c>
      <c r="K31" s="44">
        <v>513234.09</v>
      </c>
      <c r="L31" s="44">
        <v>563744.14</v>
      </c>
      <c r="M31" s="44">
        <v>50510.049999999988</v>
      </c>
      <c r="N31" s="45"/>
      <c r="O31" s="4" t="s">
        <v>146</v>
      </c>
      <c r="P31" s="5">
        <v>1</v>
      </c>
      <c r="Q31" s="4" t="s">
        <v>190</v>
      </c>
    </row>
    <row r="32" spans="1:17">
      <c r="A32" s="42">
        <v>22</v>
      </c>
      <c r="B32" s="43">
        <v>1</v>
      </c>
      <c r="C32" s="43">
        <v>7</v>
      </c>
      <c r="D32" s="43">
        <v>2</v>
      </c>
      <c r="E32" s="42" t="s">
        <v>102</v>
      </c>
      <c r="F32" s="42">
        <v>2025</v>
      </c>
      <c r="G32" s="42" t="s">
        <v>345</v>
      </c>
      <c r="H32" s="44">
        <v>1.44</v>
      </c>
      <c r="I32" s="44">
        <v>7826.14</v>
      </c>
      <c r="J32" s="44">
        <v>15.26</v>
      </c>
      <c r="K32" s="44">
        <v>1433122.76</v>
      </c>
      <c r="L32" s="44">
        <v>1535101.34</v>
      </c>
      <c r="M32" s="44">
        <v>101978.58000000007</v>
      </c>
      <c r="N32" s="45"/>
      <c r="O32" s="4" t="s">
        <v>146</v>
      </c>
      <c r="P32" s="5">
        <v>1</v>
      </c>
      <c r="Q32" s="4" t="s">
        <v>190</v>
      </c>
    </row>
    <row r="33" spans="1:17">
      <c r="A33" s="42">
        <v>22</v>
      </c>
      <c r="B33" s="43">
        <v>1</v>
      </c>
      <c r="C33" s="43">
        <v>7</v>
      </c>
      <c r="D33" s="43">
        <v>2</v>
      </c>
      <c r="E33" s="42" t="s">
        <v>102</v>
      </c>
      <c r="F33" s="42">
        <v>2025</v>
      </c>
      <c r="G33" s="42" t="s">
        <v>346</v>
      </c>
      <c r="H33" s="44">
        <v>1.84</v>
      </c>
      <c r="I33" s="44">
        <v>10000.07</v>
      </c>
      <c r="J33" s="44">
        <v>39.42</v>
      </c>
      <c r="K33" s="44">
        <v>4730433.1100000003</v>
      </c>
      <c r="L33" s="44">
        <v>5273682.96</v>
      </c>
      <c r="M33" s="44">
        <v>543249.84999999963</v>
      </c>
      <c r="N33" s="45"/>
      <c r="O33" s="4" t="s">
        <v>146</v>
      </c>
      <c r="P33" s="5">
        <v>1</v>
      </c>
      <c r="Q33" s="4" t="s">
        <v>190</v>
      </c>
    </row>
    <row r="34" spans="1:17">
      <c r="A34" s="42">
        <v>22</v>
      </c>
      <c r="B34" s="43">
        <v>1</v>
      </c>
      <c r="C34" s="43">
        <v>8</v>
      </c>
      <c r="D34" s="43">
        <v>2</v>
      </c>
      <c r="E34" s="42" t="s">
        <v>80</v>
      </c>
      <c r="F34" s="42">
        <v>2025</v>
      </c>
      <c r="G34" s="42" t="s">
        <v>344</v>
      </c>
      <c r="H34" s="44">
        <v>1.2</v>
      </c>
      <c r="I34" s="44">
        <v>6672.31</v>
      </c>
      <c r="J34" s="44">
        <v>10.82</v>
      </c>
      <c r="K34" s="44">
        <v>866332.73</v>
      </c>
      <c r="L34" s="44">
        <v>960166.53</v>
      </c>
      <c r="M34" s="44">
        <v>93833.800000000047</v>
      </c>
      <c r="N34" s="45"/>
      <c r="O34" s="4" t="s">
        <v>146</v>
      </c>
      <c r="P34" s="5">
        <v>1</v>
      </c>
      <c r="Q34" s="4" t="s">
        <v>183</v>
      </c>
    </row>
    <row r="35" spans="1:17">
      <c r="A35" s="42">
        <v>22</v>
      </c>
      <c r="B35" s="43">
        <v>1</v>
      </c>
      <c r="C35" s="43">
        <v>8</v>
      </c>
      <c r="D35" s="43">
        <v>2</v>
      </c>
      <c r="E35" s="42" t="s">
        <v>80</v>
      </c>
      <c r="F35" s="42">
        <v>2025</v>
      </c>
      <c r="G35" s="42" t="s">
        <v>345</v>
      </c>
      <c r="H35" s="44">
        <v>1.44</v>
      </c>
      <c r="I35" s="44">
        <v>7826.14</v>
      </c>
      <c r="J35" s="44">
        <v>17.009999999999998</v>
      </c>
      <c r="K35" s="44">
        <v>1597471.7</v>
      </c>
      <c r="L35" s="44">
        <v>1698884.62</v>
      </c>
      <c r="M35" s="44">
        <v>101412.92000000016</v>
      </c>
      <c r="N35" s="45"/>
      <c r="O35" s="4" t="s">
        <v>146</v>
      </c>
      <c r="P35" s="5">
        <v>1</v>
      </c>
      <c r="Q35" s="4" t="s">
        <v>183</v>
      </c>
    </row>
    <row r="36" spans="1:17">
      <c r="A36" s="42">
        <v>22</v>
      </c>
      <c r="B36" s="43">
        <v>1</v>
      </c>
      <c r="C36" s="43">
        <v>8</v>
      </c>
      <c r="D36" s="43">
        <v>2</v>
      </c>
      <c r="E36" s="42" t="s">
        <v>80</v>
      </c>
      <c r="F36" s="42">
        <v>2025</v>
      </c>
      <c r="G36" s="42" t="s">
        <v>346</v>
      </c>
      <c r="H36" s="44">
        <v>1.84</v>
      </c>
      <c r="I36" s="44">
        <v>10000.07</v>
      </c>
      <c r="J36" s="44">
        <v>41.349999999999994</v>
      </c>
      <c r="K36" s="44">
        <v>4962034.7300000004</v>
      </c>
      <c r="L36" s="44">
        <v>5166338.1999999993</v>
      </c>
      <c r="M36" s="44">
        <v>204303.46999999881</v>
      </c>
      <c r="N36" s="45"/>
      <c r="O36" s="4" t="s">
        <v>146</v>
      </c>
      <c r="P36" s="5">
        <v>1</v>
      </c>
      <c r="Q36" s="4" t="s">
        <v>183</v>
      </c>
    </row>
    <row r="37" spans="1:17">
      <c r="A37" s="42">
        <v>22</v>
      </c>
      <c r="B37" s="43">
        <v>1</v>
      </c>
      <c r="C37" s="43">
        <v>9</v>
      </c>
      <c r="D37" s="43">
        <v>2</v>
      </c>
      <c r="E37" s="42" t="s">
        <v>71</v>
      </c>
      <c r="F37" s="42">
        <v>2025</v>
      </c>
      <c r="G37" s="42" t="s">
        <v>344</v>
      </c>
      <c r="H37" s="44">
        <v>1.2</v>
      </c>
      <c r="I37" s="44">
        <v>6672.31</v>
      </c>
      <c r="J37" s="44">
        <v>10.86</v>
      </c>
      <c r="K37" s="44">
        <v>869535.44</v>
      </c>
      <c r="L37" s="44">
        <v>1038742.87</v>
      </c>
      <c r="M37" s="44">
        <v>169207.43000000005</v>
      </c>
      <c r="N37" s="45"/>
      <c r="O37" s="4" t="s">
        <v>146</v>
      </c>
      <c r="P37" s="5">
        <v>1</v>
      </c>
      <c r="Q37" s="4" t="s">
        <v>285</v>
      </c>
    </row>
    <row r="38" spans="1:17">
      <c r="A38" s="42">
        <v>22</v>
      </c>
      <c r="B38" s="43">
        <v>1</v>
      </c>
      <c r="C38" s="43">
        <v>9</v>
      </c>
      <c r="D38" s="43">
        <v>2</v>
      </c>
      <c r="E38" s="42" t="s">
        <v>71</v>
      </c>
      <c r="F38" s="42">
        <v>2025</v>
      </c>
      <c r="G38" s="42" t="s">
        <v>345</v>
      </c>
      <c r="H38" s="44">
        <v>1.44</v>
      </c>
      <c r="I38" s="44">
        <v>7826.14</v>
      </c>
      <c r="J38" s="44">
        <v>9.81</v>
      </c>
      <c r="K38" s="44">
        <v>921293.2</v>
      </c>
      <c r="L38" s="44">
        <v>1031827.25</v>
      </c>
      <c r="M38" s="44">
        <v>110534.05000000005</v>
      </c>
      <c r="N38" s="45"/>
      <c r="O38" s="4" t="s">
        <v>146</v>
      </c>
      <c r="P38" s="5">
        <v>1</v>
      </c>
      <c r="Q38" s="4" t="s">
        <v>285</v>
      </c>
    </row>
    <row r="39" spans="1:17">
      <c r="A39" s="42">
        <v>22</v>
      </c>
      <c r="B39" s="43">
        <v>1</v>
      </c>
      <c r="C39" s="43">
        <v>9</v>
      </c>
      <c r="D39" s="43">
        <v>2</v>
      </c>
      <c r="E39" s="42" t="s">
        <v>71</v>
      </c>
      <c r="F39" s="42">
        <v>2025</v>
      </c>
      <c r="G39" s="42" t="s">
        <v>346</v>
      </c>
      <c r="H39" s="44">
        <v>1.84</v>
      </c>
      <c r="I39" s="44">
        <v>10000.07</v>
      </c>
      <c r="J39" s="44">
        <v>36.909999999999997</v>
      </c>
      <c r="K39" s="44">
        <v>4429231</v>
      </c>
      <c r="L39" s="44">
        <v>4787412.99</v>
      </c>
      <c r="M39" s="44">
        <v>358181.99000000022</v>
      </c>
      <c r="N39" s="45"/>
      <c r="O39" s="4" t="s">
        <v>146</v>
      </c>
      <c r="P39" s="5">
        <v>1</v>
      </c>
      <c r="Q39" s="4" t="s">
        <v>285</v>
      </c>
    </row>
    <row r="40" spans="1:17">
      <c r="A40" s="42">
        <v>22</v>
      </c>
      <c r="B40" s="43">
        <v>1</v>
      </c>
      <c r="C40" s="43">
        <v>10</v>
      </c>
      <c r="D40" s="43">
        <v>2</v>
      </c>
      <c r="E40" s="42" t="s">
        <v>69</v>
      </c>
      <c r="F40" s="42">
        <v>2025</v>
      </c>
      <c r="G40" s="42" t="s">
        <v>344</v>
      </c>
      <c r="H40" s="44">
        <v>1.2</v>
      </c>
      <c r="I40" s="44">
        <v>6672.31</v>
      </c>
      <c r="J40" s="44">
        <v>8.74</v>
      </c>
      <c r="K40" s="44">
        <v>699791.87</v>
      </c>
      <c r="L40" s="44">
        <v>809440.54</v>
      </c>
      <c r="M40" s="44">
        <v>109648.67000000004</v>
      </c>
      <c r="N40" s="45"/>
      <c r="O40" s="4" t="s">
        <v>146</v>
      </c>
      <c r="P40" s="5">
        <v>1</v>
      </c>
      <c r="Q40" s="4" t="s">
        <v>266</v>
      </c>
    </row>
    <row r="41" spans="1:17">
      <c r="A41" s="42">
        <v>22</v>
      </c>
      <c r="B41" s="43">
        <v>1</v>
      </c>
      <c r="C41" s="43">
        <v>10</v>
      </c>
      <c r="D41" s="43">
        <v>2</v>
      </c>
      <c r="E41" s="42" t="s">
        <v>69</v>
      </c>
      <c r="F41" s="42">
        <v>2025</v>
      </c>
      <c r="G41" s="42" t="s">
        <v>345</v>
      </c>
      <c r="H41" s="44">
        <v>1.44</v>
      </c>
      <c r="I41" s="44">
        <v>7826.14</v>
      </c>
      <c r="J41" s="44">
        <v>6.74</v>
      </c>
      <c r="K41" s="44">
        <v>632978.19999999995</v>
      </c>
      <c r="L41" s="44">
        <v>639617.11</v>
      </c>
      <c r="M41" s="44">
        <v>6638.9100000000326</v>
      </c>
      <c r="N41" s="45"/>
      <c r="O41" s="4" t="s">
        <v>146</v>
      </c>
      <c r="P41" s="5">
        <v>1</v>
      </c>
      <c r="Q41" s="4" t="s">
        <v>266</v>
      </c>
    </row>
    <row r="42" spans="1:17">
      <c r="A42" s="42">
        <v>22</v>
      </c>
      <c r="B42" s="43">
        <v>1</v>
      </c>
      <c r="C42" s="43">
        <v>10</v>
      </c>
      <c r="D42" s="43">
        <v>2</v>
      </c>
      <c r="E42" s="42" t="s">
        <v>69</v>
      </c>
      <c r="F42" s="42">
        <v>2025</v>
      </c>
      <c r="G42" s="42" t="s">
        <v>346</v>
      </c>
      <c r="H42" s="44">
        <v>1.84</v>
      </c>
      <c r="I42" s="44">
        <v>10000.07</v>
      </c>
      <c r="J42" s="44">
        <v>41.53</v>
      </c>
      <c r="K42" s="44">
        <v>4983634.8899999997</v>
      </c>
      <c r="L42" s="44">
        <v>5821418.7199999997</v>
      </c>
      <c r="M42" s="44">
        <v>837783.83000000007</v>
      </c>
      <c r="N42" s="45"/>
      <c r="O42" s="4" t="s">
        <v>146</v>
      </c>
      <c r="P42" s="5">
        <v>1</v>
      </c>
      <c r="Q42" s="4" t="s">
        <v>266</v>
      </c>
    </row>
    <row r="43" spans="1:17">
      <c r="A43" s="42">
        <v>22</v>
      </c>
      <c r="B43" s="43">
        <v>2</v>
      </c>
      <c r="C43" s="43">
        <v>0</v>
      </c>
      <c r="D43" s="43">
        <v>0</v>
      </c>
      <c r="E43" s="42" t="s">
        <v>24</v>
      </c>
      <c r="F43" s="42">
        <v>2025</v>
      </c>
      <c r="G43" s="42" t="s">
        <v>344</v>
      </c>
      <c r="H43" s="44">
        <v>1.2</v>
      </c>
      <c r="I43" s="44">
        <v>6672.31</v>
      </c>
      <c r="J43" s="44">
        <v>49.45</v>
      </c>
      <c r="K43" s="44">
        <v>3959348.75</v>
      </c>
      <c r="L43" s="44">
        <v>4385228.05</v>
      </c>
      <c r="M43" s="44">
        <v>425879.29999999981</v>
      </c>
      <c r="N43" s="45"/>
      <c r="O43" s="4" t="s">
        <v>148</v>
      </c>
      <c r="P43" s="5">
        <v>1</v>
      </c>
      <c r="Q43" s="4" t="s">
        <v>161</v>
      </c>
    </row>
    <row r="44" spans="1:17">
      <c r="A44" s="42">
        <v>22</v>
      </c>
      <c r="B44" s="43">
        <v>2</v>
      </c>
      <c r="C44" s="43">
        <v>0</v>
      </c>
      <c r="D44" s="43">
        <v>0</v>
      </c>
      <c r="E44" s="42" t="s">
        <v>24</v>
      </c>
      <c r="F44" s="42">
        <v>2025</v>
      </c>
      <c r="G44" s="42" t="s">
        <v>345</v>
      </c>
      <c r="H44" s="44">
        <v>1.44</v>
      </c>
      <c r="I44" s="44">
        <v>7826.14</v>
      </c>
      <c r="J44" s="44">
        <v>60.82</v>
      </c>
      <c r="K44" s="44">
        <v>5711830.0199999996</v>
      </c>
      <c r="L44" s="44">
        <v>6665775.5999999996</v>
      </c>
      <c r="M44" s="44">
        <v>953945.58000000007</v>
      </c>
      <c r="N44" s="45"/>
      <c r="O44" s="4" t="s">
        <v>148</v>
      </c>
      <c r="P44" s="5">
        <v>1</v>
      </c>
      <c r="Q44" s="4" t="s">
        <v>161</v>
      </c>
    </row>
    <row r="45" spans="1:17">
      <c r="A45" s="42">
        <v>22</v>
      </c>
      <c r="B45" s="43">
        <v>2</v>
      </c>
      <c r="C45" s="43">
        <v>0</v>
      </c>
      <c r="D45" s="43">
        <v>0</v>
      </c>
      <c r="E45" s="42" t="s">
        <v>24</v>
      </c>
      <c r="F45" s="42">
        <v>2025</v>
      </c>
      <c r="G45" s="42" t="s">
        <v>346</v>
      </c>
      <c r="H45" s="44">
        <v>1.84</v>
      </c>
      <c r="I45" s="44">
        <v>10000.07</v>
      </c>
      <c r="J45" s="44">
        <v>392.47</v>
      </c>
      <c r="K45" s="44">
        <v>47096729.670000002</v>
      </c>
      <c r="L45" s="44">
        <v>54648441.590000004</v>
      </c>
      <c r="M45" s="44">
        <v>7551711.9200000018</v>
      </c>
      <c r="N45" s="45"/>
      <c r="O45" s="4" t="s">
        <v>148</v>
      </c>
      <c r="P45" s="5">
        <v>1</v>
      </c>
      <c r="Q45" s="4" t="s">
        <v>161</v>
      </c>
    </row>
    <row r="46" spans="1:17">
      <c r="A46" s="42">
        <v>22</v>
      </c>
      <c r="B46" s="43">
        <v>2</v>
      </c>
      <c r="C46" s="43">
        <v>1</v>
      </c>
      <c r="D46" s="43">
        <v>1</v>
      </c>
      <c r="E46" s="42" t="s">
        <v>63</v>
      </c>
      <c r="F46" s="42">
        <v>2025</v>
      </c>
      <c r="G46" s="42" t="s">
        <v>344</v>
      </c>
      <c r="H46" s="44">
        <v>1.2</v>
      </c>
      <c r="I46" s="44">
        <v>6672.31</v>
      </c>
      <c r="J46" s="44">
        <v>67.84</v>
      </c>
      <c r="K46" s="44">
        <v>5431794.1200000001</v>
      </c>
      <c r="L46" s="44">
        <v>6062028.3799999999</v>
      </c>
      <c r="M46" s="44">
        <v>630234.25999999978</v>
      </c>
      <c r="N46" s="45"/>
      <c r="O46" s="4" t="s">
        <v>146</v>
      </c>
      <c r="P46" s="5">
        <v>1</v>
      </c>
      <c r="Q46" s="4" t="s">
        <v>254</v>
      </c>
    </row>
    <row r="47" spans="1:17">
      <c r="A47" s="42">
        <v>22</v>
      </c>
      <c r="B47" s="43">
        <v>2</v>
      </c>
      <c r="C47" s="43">
        <v>1</v>
      </c>
      <c r="D47" s="43">
        <v>1</v>
      </c>
      <c r="E47" s="42" t="s">
        <v>63</v>
      </c>
      <c r="F47" s="42">
        <v>2025</v>
      </c>
      <c r="G47" s="42" t="s">
        <v>345</v>
      </c>
      <c r="H47" s="44">
        <v>1.44</v>
      </c>
      <c r="I47" s="44">
        <v>7826.14</v>
      </c>
      <c r="J47" s="44">
        <v>90.93</v>
      </c>
      <c r="K47" s="44">
        <v>8539570.9199999999</v>
      </c>
      <c r="L47" s="44">
        <v>9186823.3200000003</v>
      </c>
      <c r="M47" s="44">
        <v>647252.40000000037</v>
      </c>
      <c r="N47" s="45"/>
      <c r="O47" s="4" t="s">
        <v>146</v>
      </c>
      <c r="P47" s="5">
        <v>1</v>
      </c>
      <c r="Q47" s="4" t="s">
        <v>254</v>
      </c>
    </row>
    <row r="48" spans="1:17">
      <c r="A48" s="42">
        <v>22</v>
      </c>
      <c r="B48" s="43">
        <v>2</v>
      </c>
      <c r="C48" s="43">
        <v>1</v>
      </c>
      <c r="D48" s="43">
        <v>1</v>
      </c>
      <c r="E48" s="42" t="s">
        <v>63</v>
      </c>
      <c r="F48" s="42">
        <v>2025</v>
      </c>
      <c r="G48" s="42" t="s">
        <v>346</v>
      </c>
      <c r="H48" s="44">
        <v>1.84</v>
      </c>
      <c r="I48" s="44">
        <v>10000.07</v>
      </c>
      <c r="J48" s="44">
        <v>228.45</v>
      </c>
      <c r="K48" s="44">
        <v>27414191.899999999</v>
      </c>
      <c r="L48" s="44">
        <v>30150344.039999999</v>
      </c>
      <c r="M48" s="44">
        <v>2736152.1400000006</v>
      </c>
      <c r="N48" s="45"/>
      <c r="O48" s="4" t="s">
        <v>146</v>
      </c>
      <c r="P48" s="5">
        <v>1</v>
      </c>
      <c r="Q48" s="4" t="s">
        <v>254</v>
      </c>
    </row>
    <row r="49" spans="1:17">
      <c r="A49" s="42">
        <v>22</v>
      </c>
      <c r="B49" s="43">
        <v>2</v>
      </c>
      <c r="C49" s="43">
        <v>2</v>
      </c>
      <c r="D49" s="43">
        <v>3</v>
      </c>
      <c r="E49" s="42" t="s">
        <v>40</v>
      </c>
      <c r="F49" s="42">
        <v>2025</v>
      </c>
      <c r="G49" s="42" t="s">
        <v>344</v>
      </c>
      <c r="H49" s="44">
        <v>1.2</v>
      </c>
      <c r="I49" s="44">
        <v>6672.31</v>
      </c>
      <c r="J49" s="44">
        <v>54.38</v>
      </c>
      <c r="K49" s="44">
        <v>4354082.6100000003</v>
      </c>
      <c r="L49" s="44">
        <v>4649844.7</v>
      </c>
      <c r="M49" s="44">
        <v>295762.08999999985</v>
      </c>
      <c r="N49" s="45"/>
      <c r="O49" s="4" t="s">
        <v>146</v>
      </c>
      <c r="P49" s="5">
        <v>1</v>
      </c>
      <c r="Q49" s="4" t="s">
        <v>255</v>
      </c>
    </row>
    <row r="50" spans="1:17">
      <c r="A50" s="42">
        <v>22</v>
      </c>
      <c r="B50" s="43">
        <v>2</v>
      </c>
      <c r="C50" s="43">
        <v>2</v>
      </c>
      <c r="D50" s="43">
        <v>3</v>
      </c>
      <c r="E50" s="42" t="s">
        <v>40</v>
      </c>
      <c r="F50" s="42">
        <v>2025</v>
      </c>
      <c r="G50" s="42" t="s">
        <v>345</v>
      </c>
      <c r="H50" s="44">
        <v>1.44</v>
      </c>
      <c r="I50" s="44">
        <v>7826.14</v>
      </c>
      <c r="J50" s="44">
        <v>45.66</v>
      </c>
      <c r="K50" s="44">
        <v>4288098.63</v>
      </c>
      <c r="L50" s="44">
        <v>4440616.95</v>
      </c>
      <c r="M50" s="44">
        <v>152518.3200000003</v>
      </c>
      <c r="N50" s="45"/>
      <c r="O50" s="4" t="s">
        <v>146</v>
      </c>
      <c r="P50" s="5">
        <v>1</v>
      </c>
      <c r="Q50" s="4" t="s">
        <v>255</v>
      </c>
    </row>
    <row r="51" spans="1:17">
      <c r="A51" s="42">
        <v>22</v>
      </c>
      <c r="B51" s="43">
        <v>2</v>
      </c>
      <c r="C51" s="43">
        <v>2</v>
      </c>
      <c r="D51" s="43">
        <v>3</v>
      </c>
      <c r="E51" s="42" t="s">
        <v>40</v>
      </c>
      <c r="F51" s="42">
        <v>2025</v>
      </c>
      <c r="G51" s="42" t="s">
        <v>346</v>
      </c>
      <c r="H51" s="44">
        <v>1.84</v>
      </c>
      <c r="I51" s="44">
        <v>10000.07</v>
      </c>
      <c r="J51" s="44">
        <v>135.61000000000001</v>
      </c>
      <c r="K51" s="44">
        <v>16273313.91</v>
      </c>
      <c r="L51" s="44">
        <v>17066776.940000001</v>
      </c>
      <c r="M51" s="44">
        <v>793463.03000000119</v>
      </c>
      <c r="N51" s="45"/>
      <c r="O51" s="4" t="s">
        <v>146</v>
      </c>
      <c r="P51" s="5">
        <v>1</v>
      </c>
      <c r="Q51" s="4" t="s">
        <v>255</v>
      </c>
    </row>
    <row r="52" spans="1:17">
      <c r="A52" s="42">
        <v>22</v>
      </c>
      <c r="B52" s="43">
        <v>2</v>
      </c>
      <c r="C52" s="43">
        <v>3</v>
      </c>
      <c r="D52" s="43">
        <v>2</v>
      </c>
      <c r="E52" s="42" t="s">
        <v>137</v>
      </c>
      <c r="F52" s="42">
        <v>2025</v>
      </c>
      <c r="G52" s="42" t="s">
        <v>344</v>
      </c>
      <c r="H52" s="44">
        <v>1.2</v>
      </c>
      <c r="I52" s="44">
        <v>6672.31</v>
      </c>
      <c r="J52" s="44">
        <v>47.43</v>
      </c>
      <c r="K52" s="44">
        <v>3797611.96</v>
      </c>
      <c r="L52" s="44">
        <v>4204308.1500000004</v>
      </c>
      <c r="M52" s="44">
        <v>406696.19000000041</v>
      </c>
      <c r="N52" s="45"/>
      <c r="O52" s="4" t="s">
        <v>146</v>
      </c>
      <c r="P52" s="5">
        <v>1</v>
      </c>
      <c r="Q52" s="4" t="s">
        <v>250</v>
      </c>
    </row>
    <row r="53" spans="1:17">
      <c r="A53" s="42">
        <v>22</v>
      </c>
      <c r="B53" s="43">
        <v>2</v>
      </c>
      <c r="C53" s="43">
        <v>3</v>
      </c>
      <c r="D53" s="43">
        <v>2</v>
      </c>
      <c r="E53" s="42" t="s">
        <v>137</v>
      </c>
      <c r="F53" s="42">
        <v>2025</v>
      </c>
      <c r="G53" s="42" t="s">
        <v>345</v>
      </c>
      <c r="H53" s="44">
        <v>1.44</v>
      </c>
      <c r="I53" s="44">
        <v>7826.14</v>
      </c>
      <c r="J53" s="44">
        <v>48.88</v>
      </c>
      <c r="K53" s="44">
        <v>4590500.68</v>
      </c>
      <c r="L53" s="44">
        <v>5106721.7699999996</v>
      </c>
      <c r="M53" s="44">
        <v>516221.08999999985</v>
      </c>
      <c r="N53" s="45"/>
      <c r="O53" s="4" t="s">
        <v>146</v>
      </c>
      <c r="P53" s="5">
        <v>1</v>
      </c>
      <c r="Q53" s="4" t="s">
        <v>250</v>
      </c>
    </row>
    <row r="54" spans="1:17">
      <c r="A54" s="42">
        <v>22</v>
      </c>
      <c r="B54" s="43">
        <v>2</v>
      </c>
      <c r="C54" s="43">
        <v>3</v>
      </c>
      <c r="D54" s="43">
        <v>2</v>
      </c>
      <c r="E54" s="42" t="s">
        <v>137</v>
      </c>
      <c r="F54" s="42">
        <v>2025</v>
      </c>
      <c r="G54" s="42" t="s">
        <v>346</v>
      </c>
      <c r="H54" s="44">
        <v>1.84</v>
      </c>
      <c r="I54" s="44">
        <v>10000.07</v>
      </c>
      <c r="J54" s="44">
        <v>135.61000000000001</v>
      </c>
      <c r="K54" s="44">
        <v>16273313.91</v>
      </c>
      <c r="L54" s="44">
        <v>17446168.170000002</v>
      </c>
      <c r="M54" s="44">
        <v>1172854.2600000016</v>
      </c>
      <c r="N54" s="45"/>
      <c r="O54" s="4" t="s">
        <v>146</v>
      </c>
      <c r="P54" s="5">
        <v>1</v>
      </c>
      <c r="Q54" s="4" t="s">
        <v>250</v>
      </c>
    </row>
    <row r="55" spans="1:17">
      <c r="A55" s="42">
        <v>22</v>
      </c>
      <c r="B55" s="43">
        <v>2</v>
      </c>
      <c r="C55" s="43">
        <v>4</v>
      </c>
      <c r="D55" s="43">
        <v>3</v>
      </c>
      <c r="E55" s="42" t="s">
        <v>38</v>
      </c>
      <c r="F55" s="42">
        <v>2025</v>
      </c>
      <c r="G55" s="42" t="s">
        <v>344</v>
      </c>
      <c r="H55" s="44">
        <v>1.2</v>
      </c>
      <c r="I55" s="44">
        <v>6672.31</v>
      </c>
      <c r="J55" s="44">
        <v>54.65</v>
      </c>
      <c r="K55" s="44">
        <v>4375700.9000000004</v>
      </c>
      <c r="L55" s="44">
        <v>4700697.5999999996</v>
      </c>
      <c r="M55" s="44">
        <v>324996.69999999925</v>
      </c>
      <c r="N55" s="45"/>
      <c r="O55" s="4" t="s">
        <v>146</v>
      </c>
      <c r="P55" s="5">
        <v>1</v>
      </c>
      <c r="Q55" s="4" t="s">
        <v>215</v>
      </c>
    </row>
    <row r="56" spans="1:17">
      <c r="A56" s="42">
        <v>22</v>
      </c>
      <c r="B56" s="43">
        <v>2</v>
      </c>
      <c r="C56" s="43">
        <v>4</v>
      </c>
      <c r="D56" s="43">
        <v>3</v>
      </c>
      <c r="E56" s="42" t="s">
        <v>38</v>
      </c>
      <c r="F56" s="42">
        <v>2025</v>
      </c>
      <c r="G56" s="42" t="s">
        <v>345</v>
      </c>
      <c r="H56" s="44">
        <v>1.44</v>
      </c>
      <c r="I56" s="44">
        <v>7826.14</v>
      </c>
      <c r="J56" s="44">
        <v>34.83</v>
      </c>
      <c r="K56" s="44">
        <v>3271013.47</v>
      </c>
      <c r="L56" s="44">
        <v>3532931.72</v>
      </c>
      <c r="M56" s="44">
        <v>261918.25</v>
      </c>
      <c r="N56" s="45"/>
      <c r="O56" s="4" t="s">
        <v>146</v>
      </c>
      <c r="P56" s="5">
        <v>1</v>
      </c>
      <c r="Q56" s="4" t="s">
        <v>215</v>
      </c>
    </row>
    <row r="57" spans="1:17">
      <c r="A57" s="42">
        <v>22</v>
      </c>
      <c r="B57" s="43">
        <v>2</v>
      </c>
      <c r="C57" s="43">
        <v>4</v>
      </c>
      <c r="D57" s="43">
        <v>3</v>
      </c>
      <c r="E57" s="42" t="s">
        <v>38</v>
      </c>
      <c r="F57" s="42">
        <v>2025</v>
      </c>
      <c r="G57" s="42" t="s">
        <v>346</v>
      </c>
      <c r="H57" s="44">
        <v>1.84</v>
      </c>
      <c r="I57" s="44">
        <v>10000.07</v>
      </c>
      <c r="J57" s="44">
        <v>152.96</v>
      </c>
      <c r="K57" s="44">
        <v>18355328.489999998</v>
      </c>
      <c r="L57" s="44">
        <v>20583804.649999999</v>
      </c>
      <c r="M57" s="44">
        <v>2228476.16</v>
      </c>
      <c r="N57" s="45"/>
      <c r="O57" s="4" t="s">
        <v>146</v>
      </c>
      <c r="P57" s="5">
        <v>1</v>
      </c>
      <c r="Q57" s="4" t="s">
        <v>215</v>
      </c>
    </row>
    <row r="58" spans="1:17">
      <c r="A58" s="42">
        <v>22</v>
      </c>
      <c r="B58" s="43">
        <v>2</v>
      </c>
      <c r="C58" s="43">
        <v>5</v>
      </c>
      <c r="D58" s="43">
        <v>2</v>
      </c>
      <c r="E58" s="42" t="s">
        <v>124</v>
      </c>
      <c r="F58" s="42">
        <v>2025</v>
      </c>
      <c r="G58" s="42" t="s">
        <v>344</v>
      </c>
      <c r="H58" s="44">
        <v>1.2</v>
      </c>
      <c r="I58" s="44">
        <v>6672.31</v>
      </c>
      <c r="J58" s="44">
        <v>6.38</v>
      </c>
      <c r="K58" s="44">
        <v>510832.05</v>
      </c>
      <c r="L58" s="44">
        <v>572028.31000000006</v>
      </c>
      <c r="M58" s="44">
        <v>61196.260000000068</v>
      </c>
      <c r="N58" s="45"/>
      <c r="O58" s="4" t="s">
        <v>146</v>
      </c>
      <c r="P58" s="5">
        <v>1</v>
      </c>
      <c r="Q58" s="4" t="s">
        <v>218</v>
      </c>
    </row>
    <row r="59" spans="1:17">
      <c r="A59" s="42">
        <v>22</v>
      </c>
      <c r="B59" s="43">
        <v>2</v>
      </c>
      <c r="C59" s="43">
        <v>5</v>
      </c>
      <c r="D59" s="43">
        <v>2</v>
      </c>
      <c r="E59" s="42" t="s">
        <v>124</v>
      </c>
      <c r="F59" s="42">
        <v>2025</v>
      </c>
      <c r="G59" s="42" t="s">
        <v>345</v>
      </c>
      <c r="H59" s="44">
        <v>1.44</v>
      </c>
      <c r="I59" s="44">
        <v>7826.14</v>
      </c>
      <c r="J59" s="44">
        <v>8.3000000000000007</v>
      </c>
      <c r="K59" s="44">
        <v>779483.54</v>
      </c>
      <c r="L59" s="44">
        <v>893194.17</v>
      </c>
      <c r="M59" s="44">
        <v>113710.63</v>
      </c>
      <c r="N59" s="45"/>
      <c r="O59" s="4" t="s">
        <v>146</v>
      </c>
      <c r="P59" s="5">
        <v>1</v>
      </c>
      <c r="Q59" s="4" t="s">
        <v>218</v>
      </c>
    </row>
    <row r="60" spans="1:17">
      <c r="A60" s="42">
        <v>22</v>
      </c>
      <c r="B60" s="43">
        <v>2</v>
      </c>
      <c r="C60" s="43">
        <v>5</v>
      </c>
      <c r="D60" s="43">
        <v>2</v>
      </c>
      <c r="E60" s="42" t="s">
        <v>124</v>
      </c>
      <c r="F60" s="42">
        <v>2025</v>
      </c>
      <c r="G60" s="42" t="s">
        <v>346</v>
      </c>
      <c r="H60" s="44">
        <v>1.84</v>
      </c>
      <c r="I60" s="44">
        <v>10000.07</v>
      </c>
      <c r="J60" s="44">
        <v>14.47</v>
      </c>
      <c r="K60" s="44">
        <v>1736412.15</v>
      </c>
      <c r="L60" s="44">
        <v>1964574.52</v>
      </c>
      <c r="M60" s="44">
        <v>228162.37000000011</v>
      </c>
      <c r="N60" s="45"/>
      <c r="O60" s="4" t="s">
        <v>146</v>
      </c>
      <c r="P60" s="5">
        <v>1</v>
      </c>
      <c r="Q60" s="4" t="s">
        <v>218</v>
      </c>
    </row>
    <row r="61" spans="1:17">
      <c r="A61" s="42">
        <v>22</v>
      </c>
      <c r="B61" s="43">
        <v>3</v>
      </c>
      <c r="C61" s="43">
        <v>0</v>
      </c>
      <c r="D61" s="43">
        <v>0</v>
      </c>
      <c r="E61" s="42" t="s">
        <v>23</v>
      </c>
      <c r="F61" s="42">
        <v>2025</v>
      </c>
      <c r="G61" s="42" t="s">
        <v>344</v>
      </c>
      <c r="H61" s="44">
        <v>1.2</v>
      </c>
      <c r="I61" s="44">
        <v>6672.31</v>
      </c>
      <c r="J61" s="44">
        <v>57.14</v>
      </c>
      <c r="K61" s="44">
        <v>4575069.5199999996</v>
      </c>
      <c r="L61" s="44">
        <v>5522603.5499999998</v>
      </c>
      <c r="M61" s="44">
        <v>947534.03000000026</v>
      </c>
      <c r="N61" s="45"/>
      <c r="O61" s="4" t="s">
        <v>148</v>
      </c>
      <c r="P61" s="5">
        <v>1</v>
      </c>
      <c r="Q61" s="4" t="s">
        <v>237</v>
      </c>
    </row>
    <row r="62" spans="1:17">
      <c r="A62" s="42">
        <v>22</v>
      </c>
      <c r="B62" s="43">
        <v>3</v>
      </c>
      <c r="C62" s="43">
        <v>0</v>
      </c>
      <c r="D62" s="43">
        <v>0</v>
      </c>
      <c r="E62" s="42" t="s">
        <v>23</v>
      </c>
      <c r="F62" s="42">
        <v>2025</v>
      </c>
      <c r="G62" s="42" t="s">
        <v>345</v>
      </c>
      <c r="H62" s="44">
        <v>1.44</v>
      </c>
      <c r="I62" s="44">
        <v>7826.14</v>
      </c>
      <c r="J62" s="44">
        <v>61.38</v>
      </c>
      <c r="K62" s="44">
        <v>5764421.6799999997</v>
      </c>
      <c r="L62" s="44">
        <v>6486353.5599999996</v>
      </c>
      <c r="M62" s="44">
        <v>721931.87999999989</v>
      </c>
      <c r="N62" s="45"/>
      <c r="O62" s="4" t="s">
        <v>148</v>
      </c>
      <c r="P62" s="5">
        <v>1</v>
      </c>
      <c r="Q62" s="4" t="s">
        <v>237</v>
      </c>
    </row>
    <row r="63" spans="1:17">
      <c r="A63" s="42">
        <v>22</v>
      </c>
      <c r="B63" s="43">
        <v>3</v>
      </c>
      <c r="C63" s="43">
        <v>0</v>
      </c>
      <c r="D63" s="43">
        <v>0</v>
      </c>
      <c r="E63" s="42" t="s">
        <v>23</v>
      </c>
      <c r="F63" s="42">
        <v>2025</v>
      </c>
      <c r="G63" s="42" t="s">
        <v>346</v>
      </c>
      <c r="H63" s="44">
        <v>1.84</v>
      </c>
      <c r="I63" s="44">
        <v>10000.07</v>
      </c>
      <c r="J63" s="44">
        <v>241.19</v>
      </c>
      <c r="K63" s="44">
        <v>28943002.600000001</v>
      </c>
      <c r="L63" s="44">
        <v>33077992.199999999</v>
      </c>
      <c r="M63" s="44">
        <v>4134989.5999999978</v>
      </c>
      <c r="N63" s="45"/>
      <c r="O63" s="4" t="s">
        <v>148</v>
      </c>
      <c r="P63" s="5">
        <v>1</v>
      </c>
      <c r="Q63" s="4" t="s">
        <v>237</v>
      </c>
    </row>
    <row r="64" spans="1:17">
      <c r="A64" s="42">
        <v>22</v>
      </c>
      <c r="B64" s="43">
        <v>3</v>
      </c>
      <c r="C64" s="43">
        <v>1</v>
      </c>
      <c r="D64" s="43">
        <v>1</v>
      </c>
      <c r="E64" s="42" t="s">
        <v>62</v>
      </c>
      <c r="F64" s="42">
        <v>2025</v>
      </c>
      <c r="G64" s="42" t="s">
        <v>344</v>
      </c>
      <c r="H64" s="44">
        <v>1.2</v>
      </c>
      <c r="I64" s="44">
        <v>6672.31</v>
      </c>
      <c r="J64" s="44">
        <v>14.29</v>
      </c>
      <c r="K64" s="44">
        <v>1144167.72</v>
      </c>
      <c r="L64" s="44">
        <v>1263044.93</v>
      </c>
      <c r="M64" s="44">
        <v>118877.20999999996</v>
      </c>
      <c r="N64" s="45"/>
      <c r="O64" s="4" t="s">
        <v>146</v>
      </c>
      <c r="P64" s="5">
        <v>1</v>
      </c>
      <c r="Q64" s="4" t="s">
        <v>166</v>
      </c>
    </row>
    <row r="65" spans="1:17">
      <c r="A65" s="42">
        <v>22</v>
      </c>
      <c r="B65" s="43">
        <v>3</v>
      </c>
      <c r="C65" s="43">
        <v>1</v>
      </c>
      <c r="D65" s="43">
        <v>1</v>
      </c>
      <c r="E65" s="42" t="s">
        <v>62</v>
      </c>
      <c r="F65" s="42">
        <v>2025</v>
      </c>
      <c r="G65" s="42" t="s">
        <v>345</v>
      </c>
      <c r="H65" s="44">
        <v>1.44</v>
      </c>
      <c r="I65" s="44">
        <v>7826.14</v>
      </c>
      <c r="J65" s="44">
        <v>8.99</v>
      </c>
      <c r="K65" s="44">
        <v>844283.98</v>
      </c>
      <c r="L65" s="44">
        <v>871421.39</v>
      </c>
      <c r="M65" s="44">
        <v>27137.410000000033</v>
      </c>
      <c r="N65" s="45"/>
      <c r="O65" s="4" t="s">
        <v>146</v>
      </c>
      <c r="P65" s="5">
        <v>1</v>
      </c>
      <c r="Q65" s="4" t="s">
        <v>166</v>
      </c>
    </row>
    <row r="66" spans="1:17">
      <c r="A66" s="42">
        <v>22</v>
      </c>
      <c r="B66" s="43">
        <v>3</v>
      </c>
      <c r="C66" s="43">
        <v>1</v>
      </c>
      <c r="D66" s="43">
        <v>1</v>
      </c>
      <c r="E66" s="42" t="s">
        <v>62</v>
      </c>
      <c r="F66" s="42">
        <v>2025</v>
      </c>
      <c r="G66" s="42" t="s">
        <v>346</v>
      </c>
      <c r="H66" s="44">
        <v>1.84</v>
      </c>
      <c r="I66" s="44">
        <v>10000.07</v>
      </c>
      <c r="J66" s="44">
        <v>53.24</v>
      </c>
      <c r="K66" s="44">
        <v>6388844.7199999997</v>
      </c>
      <c r="L66" s="44">
        <v>6666447.2699999996</v>
      </c>
      <c r="M66" s="44">
        <v>277602.54999999981</v>
      </c>
      <c r="N66" s="45"/>
      <c r="O66" s="4" t="s">
        <v>146</v>
      </c>
      <c r="P66" s="5">
        <v>1</v>
      </c>
      <c r="Q66" s="4" t="s">
        <v>166</v>
      </c>
    </row>
    <row r="67" spans="1:17">
      <c r="A67" s="42">
        <v>22</v>
      </c>
      <c r="B67" s="43">
        <v>3</v>
      </c>
      <c r="C67" s="43">
        <v>2</v>
      </c>
      <c r="D67" s="43">
        <v>3</v>
      </c>
      <c r="E67" s="42" t="s">
        <v>39</v>
      </c>
      <c r="F67" s="42">
        <v>2025</v>
      </c>
      <c r="G67" s="42" t="s">
        <v>344</v>
      </c>
      <c r="H67" s="44">
        <v>1.2</v>
      </c>
      <c r="I67" s="44">
        <v>6672.31</v>
      </c>
      <c r="J67" s="44">
        <v>15.19</v>
      </c>
      <c r="K67" s="44">
        <v>1216228.67</v>
      </c>
      <c r="L67" s="44">
        <v>1395349.32</v>
      </c>
      <c r="M67" s="44">
        <v>179120.65000000014</v>
      </c>
      <c r="N67" s="45"/>
      <c r="O67" s="4" t="s">
        <v>146</v>
      </c>
      <c r="P67" s="5">
        <v>1</v>
      </c>
      <c r="Q67" s="4" t="s">
        <v>167</v>
      </c>
    </row>
    <row r="68" spans="1:17">
      <c r="A68" s="42">
        <v>22</v>
      </c>
      <c r="B68" s="43">
        <v>3</v>
      </c>
      <c r="C68" s="43">
        <v>2</v>
      </c>
      <c r="D68" s="43">
        <v>3</v>
      </c>
      <c r="E68" s="42" t="s">
        <v>39</v>
      </c>
      <c r="F68" s="42">
        <v>2025</v>
      </c>
      <c r="G68" s="42" t="s">
        <v>345</v>
      </c>
      <c r="H68" s="44">
        <v>1.44</v>
      </c>
      <c r="I68" s="44">
        <v>7826.14</v>
      </c>
      <c r="J68" s="44">
        <v>27.52</v>
      </c>
      <c r="K68" s="44">
        <v>2584504.4700000002</v>
      </c>
      <c r="L68" s="44">
        <v>2802153.06</v>
      </c>
      <c r="M68" s="44">
        <v>217648.58999999985</v>
      </c>
      <c r="N68" s="45"/>
      <c r="O68" s="4" t="s">
        <v>146</v>
      </c>
      <c r="P68" s="5">
        <v>1</v>
      </c>
      <c r="Q68" s="4" t="s">
        <v>167</v>
      </c>
    </row>
    <row r="69" spans="1:17">
      <c r="A69" s="42">
        <v>22</v>
      </c>
      <c r="B69" s="43">
        <v>3</v>
      </c>
      <c r="C69" s="43">
        <v>2</v>
      </c>
      <c r="D69" s="43">
        <v>3</v>
      </c>
      <c r="E69" s="42" t="s">
        <v>39</v>
      </c>
      <c r="F69" s="42">
        <v>2025</v>
      </c>
      <c r="G69" s="42" t="s">
        <v>346</v>
      </c>
      <c r="H69" s="44">
        <v>1.84</v>
      </c>
      <c r="I69" s="44">
        <v>10000.07</v>
      </c>
      <c r="J69" s="44">
        <v>73.52</v>
      </c>
      <c r="K69" s="44">
        <v>8822461.7599999998</v>
      </c>
      <c r="L69" s="44">
        <v>9227923.7100000009</v>
      </c>
      <c r="M69" s="44">
        <v>405461.95000000112</v>
      </c>
      <c r="N69" s="45"/>
      <c r="O69" s="4" t="s">
        <v>146</v>
      </c>
      <c r="P69" s="5">
        <v>1</v>
      </c>
      <c r="Q69" s="4" t="s">
        <v>167</v>
      </c>
    </row>
    <row r="70" spans="1:17">
      <c r="A70" s="42">
        <v>22</v>
      </c>
      <c r="B70" s="43">
        <v>3</v>
      </c>
      <c r="C70" s="43">
        <v>3</v>
      </c>
      <c r="D70" s="43">
        <v>2</v>
      </c>
      <c r="E70" s="42" t="s">
        <v>135</v>
      </c>
      <c r="F70" s="42">
        <v>2025</v>
      </c>
      <c r="G70" s="42" t="s">
        <v>344</v>
      </c>
      <c r="H70" s="44">
        <v>1.2</v>
      </c>
      <c r="I70" s="44">
        <v>6672.31</v>
      </c>
      <c r="J70" s="44">
        <v>22.05</v>
      </c>
      <c r="K70" s="44">
        <v>1765493.23</v>
      </c>
      <c r="L70" s="44">
        <v>1928303.77</v>
      </c>
      <c r="M70" s="44">
        <v>162810.54000000004</v>
      </c>
      <c r="N70" s="45"/>
      <c r="O70" s="4" t="s">
        <v>146</v>
      </c>
      <c r="P70" s="5">
        <v>1</v>
      </c>
      <c r="Q70" s="4" t="s">
        <v>240</v>
      </c>
    </row>
    <row r="71" spans="1:17">
      <c r="A71" s="42">
        <v>22</v>
      </c>
      <c r="B71" s="43">
        <v>3</v>
      </c>
      <c r="C71" s="43">
        <v>3</v>
      </c>
      <c r="D71" s="43">
        <v>2</v>
      </c>
      <c r="E71" s="42" t="s">
        <v>135</v>
      </c>
      <c r="F71" s="42">
        <v>2025</v>
      </c>
      <c r="G71" s="42" t="s">
        <v>345</v>
      </c>
      <c r="H71" s="44">
        <v>1.44</v>
      </c>
      <c r="I71" s="44">
        <v>7826.14</v>
      </c>
      <c r="J71" s="44">
        <v>23.98</v>
      </c>
      <c r="K71" s="44">
        <v>2252050.0499999998</v>
      </c>
      <c r="L71" s="44">
        <v>2502557.48</v>
      </c>
      <c r="M71" s="44">
        <v>250507.43000000017</v>
      </c>
      <c r="N71" s="45"/>
      <c r="O71" s="4" t="s">
        <v>146</v>
      </c>
      <c r="P71" s="5">
        <v>1</v>
      </c>
      <c r="Q71" s="4" t="s">
        <v>240</v>
      </c>
    </row>
    <row r="72" spans="1:17">
      <c r="A72" s="42">
        <v>22</v>
      </c>
      <c r="B72" s="43">
        <v>3</v>
      </c>
      <c r="C72" s="43">
        <v>3</v>
      </c>
      <c r="D72" s="43">
        <v>2</v>
      </c>
      <c r="E72" s="42" t="s">
        <v>135</v>
      </c>
      <c r="F72" s="42">
        <v>2025</v>
      </c>
      <c r="G72" s="42" t="s">
        <v>346</v>
      </c>
      <c r="H72" s="44">
        <v>1.84</v>
      </c>
      <c r="I72" s="44">
        <v>10000.07</v>
      </c>
      <c r="J72" s="44">
        <v>69.81</v>
      </c>
      <c r="K72" s="44">
        <v>8377258.6399999997</v>
      </c>
      <c r="L72" s="44">
        <v>9599287.7599999998</v>
      </c>
      <c r="M72" s="44">
        <v>1222029.1200000001</v>
      </c>
      <c r="N72" s="45"/>
      <c r="O72" s="4" t="s">
        <v>146</v>
      </c>
      <c r="P72" s="5">
        <v>1</v>
      </c>
      <c r="Q72" s="4" t="s">
        <v>240</v>
      </c>
    </row>
    <row r="73" spans="1:17">
      <c r="A73" s="42">
        <v>22</v>
      </c>
      <c r="B73" s="43">
        <v>3</v>
      </c>
      <c r="C73" s="43">
        <v>4</v>
      </c>
      <c r="D73" s="43">
        <v>3</v>
      </c>
      <c r="E73" s="42" t="s">
        <v>37</v>
      </c>
      <c r="F73" s="42">
        <v>2025</v>
      </c>
      <c r="G73" s="42" t="s">
        <v>344</v>
      </c>
      <c r="H73" s="44">
        <v>1.2</v>
      </c>
      <c r="I73" s="44">
        <v>6672.31</v>
      </c>
      <c r="J73" s="44">
        <v>20.47</v>
      </c>
      <c r="K73" s="44">
        <v>1638986.23</v>
      </c>
      <c r="L73" s="44">
        <v>1690880.47</v>
      </c>
      <c r="M73" s="44">
        <v>51894.239999999991</v>
      </c>
      <c r="N73" s="45"/>
      <c r="O73" s="4" t="s">
        <v>146</v>
      </c>
      <c r="P73" s="5">
        <v>1</v>
      </c>
      <c r="Q73" s="4" t="s">
        <v>268</v>
      </c>
    </row>
    <row r="74" spans="1:17">
      <c r="A74" s="42">
        <v>22</v>
      </c>
      <c r="B74" s="43">
        <v>3</v>
      </c>
      <c r="C74" s="43">
        <v>4</v>
      </c>
      <c r="D74" s="43">
        <v>3</v>
      </c>
      <c r="E74" s="42" t="s">
        <v>37</v>
      </c>
      <c r="F74" s="42">
        <v>2025</v>
      </c>
      <c r="G74" s="42" t="s">
        <v>345</v>
      </c>
      <c r="H74" s="44">
        <v>1.44</v>
      </c>
      <c r="I74" s="44">
        <v>7826.14</v>
      </c>
      <c r="J74" s="44">
        <v>19.88</v>
      </c>
      <c r="K74" s="44">
        <v>1867003.96</v>
      </c>
      <c r="L74" s="44">
        <v>2043919.22</v>
      </c>
      <c r="M74" s="44">
        <v>176915.26</v>
      </c>
      <c r="N74" s="45"/>
      <c r="O74" s="4" t="s">
        <v>146</v>
      </c>
      <c r="P74" s="5">
        <v>1</v>
      </c>
      <c r="Q74" s="4" t="s">
        <v>268</v>
      </c>
    </row>
    <row r="75" spans="1:17">
      <c r="A75" s="42">
        <v>22</v>
      </c>
      <c r="B75" s="43">
        <v>3</v>
      </c>
      <c r="C75" s="43">
        <v>4</v>
      </c>
      <c r="D75" s="43">
        <v>3</v>
      </c>
      <c r="E75" s="42" t="s">
        <v>37</v>
      </c>
      <c r="F75" s="42">
        <v>2025</v>
      </c>
      <c r="G75" s="42" t="s">
        <v>346</v>
      </c>
      <c r="H75" s="44">
        <v>1.84</v>
      </c>
      <c r="I75" s="44">
        <v>10000.07</v>
      </c>
      <c r="J75" s="44">
        <v>65.989999999999995</v>
      </c>
      <c r="K75" s="44">
        <v>7918855.4299999997</v>
      </c>
      <c r="L75" s="44">
        <v>8578677.6600000001</v>
      </c>
      <c r="M75" s="44">
        <v>659822.23000000045</v>
      </c>
      <c r="N75" s="45"/>
      <c r="O75" s="4" t="s">
        <v>146</v>
      </c>
      <c r="P75" s="5">
        <v>1</v>
      </c>
      <c r="Q75" s="4" t="s">
        <v>268</v>
      </c>
    </row>
    <row r="76" spans="1:17">
      <c r="A76" s="42">
        <v>22</v>
      </c>
      <c r="B76" s="43">
        <v>3</v>
      </c>
      <c r="C76" s="43">
        <v>5</v>
      </c>
      <c r="D76" s="43">
        <v>2</v>
      </c>
      <c r="E76" s="42" t="s">
        <v>126</v>
      </c>
      <c r="F76" s="42">
        <v>2025</v>
      </c>
      <c r="G76" s="42" t="s">
        <v>344</v>
      </c>
      <c r="H76" s="44">
        <v>1.2</v>
      </c>
      <c r="I76" s="44">
        <v>6672.31</v>
      </c>
      <c r="J76" s="44">
        <v>8.58</v>
      </c>
      <c r="K76" s="44">
        <v>686981.04</v>
      </c>
      <c r="L76" s="44">
        <v>811209.9</v>
      </c>
      <c r="M76" s="44">
        <v>124228.85999999999</v>
      </c>
      <c r="N76" s="45"/>
      <c r="O76" s="4" t="s">
        <v>146</v>
      </c>
      <c r="P76" s="5">
        <v>1</v>
      </c>
      <c r="Q76" s="4" t="s">
        <v>275</v>
      </c>
    </row>
    <row r="77" spans="1:17">
      <c r="A77" s="42">
        <v>22</v>
      </c>
      <c r="B77" s="43">
        <v>3</v>
      </c>
      <c r="C77" s="43">
        <v>5</v>
      </c>
      <c r="D77" s="43">
        <v>2</v>
      </c>
      <c r="E77" s="42" t="s">
        <v>126</v>
      </c>
      <c r="F77" s="42">
        <v>2025</v>
      </c>
      <c r="G77" s="42" t="s">
        <v>345</v>
      </c>
      <c r="H77" s="44">
        <v>1.44</v>
      </c>
      <c r="I77" s="44">
        <v>7826.14</v>
      </c>
      <c r="J77" s="44">
        <v>3.98</v>
      </c>
      <c r="K77" s="44">
        <v>373776.45</v>
      </c>
      <c r="L77" s="44">
        <v>415690.95</v>
      </c>
      <c r="M77" s="44">
        <v>41914.5</v>
      </c>
      <c r="N77" s="45"/>
      <c r="O77" s="4" t="s">
        <v>146</v>
      </c>
      <c r="P77" s="5">
        <v>1</v>
      </c>
      <c r="Q77" s="4" t="s">
        <v>275</v>
      </c>
    </row>
    <row r="78" spans="1:17">
      <c r="A78" s="42">
        <v>22</v>
      </c>
      <c r="B78" s="43">
        <v>3</v>
      </c>
      <c r="C78" s="43">
        <v>5</v>
      </c>
      <c r="D78" s="43">
        <v>2</v>
      </c>
      <c r="E78" s="42" t="s">
        <v>126</v>
      </c>
      <c r="F78" s="42">
        <v>2025</v>
      </c>
      <c r="G78" s="42" t="s">
        <v>346</v>
      </c>
      <c r="H78" s="44">
        <v>1.84</v>
      </c>
      <c r="I78" s="44">
        <v>10000.07</v>
      </c>
      <c r="J78" s="44">
        <v>22.19</v>
      </c>
      <c r="K78" s="44">
        <v>2662818.64</v>
      </c>
      <c r="L78" s="44">
        <v>3086824.82</v>
      </c>
      <c r="M78" s="44">
        <v>424006.1799999997</v>
      </c>
      <c r="N78" s="45"/>
      <c r="O78" s="4" t="s">
        <v>146</v>
      </c>
      <c r="P78" s="5">
        <v>1</v>
      </c>
      <c r="Q78" s="4" t="s">
        <v>275</v>
      </c>
    </row>
    <row r="79" spans="1:17">
      <c r="A79" s="42">
        <v>22</v>
      </c>
      <c r="B79" s="43">
        <v>3</v>
      </c>
      <c r="C79" s="43">
        <v>6</v>
      </c>
      <c r="D79" s="43">
        <v>2</v>
      </c>
      <c r="E79" s="42" t="s">
        <v>99</v>
      </c>
      <c r="F79" s="42">
        <v>2025</v>
      </c>
      <c r="G79" s="42" t="s">
        <v>344</v>
      </c>
      <c r="H79" s="44">
        <v>1.2</v>
      </c>
      <c r="I79" s="44">
        <v>6672.31</v>
      </c>
      <c r="J79" s="44">
        <v>16.48</v>
      </c>
      <c r="K79" s="44">
        <v>1319516.03</v>
      </c>
      <c r="L79" s="44">
        <v>1432836.9</v>
      </c>
      <c r="M79" s="44">
        <v>113320.86999999988</v>
      </c>
      <c r="N79" s="45"/>
      <c r="O79" s="4" t="s">
        <v>146</v>
      </c>
      <c r="P79" s="5">
        <v>1</v>
      </c>
      <c r="Q79" s="4" t="s">
        <v>278</v>
      </c>
    </row>
    <row r="80" spans="1:17">
      <c r="A80" s="42">
        <v>22</v>
      </c>
      <c r="B80" s="43">
        <v>3</v>
      </c>
      <c r="C80" s="43">
        <v>6</v>
      </c>
      <c r="D80" s="43">
        <v>2</v>
      </c>
      <c r="E80" s="42" t="s">
        <v>99</v>
      </c>
      <c r="F80" s="42">
        <v>2025</v>
      </c>
      <c r="G80" s="42" t="s">
        <v>345</v>
      </c>
      <c r="H80" s="44">
        <v>1.44</v>
      </c>
      <c r="I80" s="44">
        <v>7826.14</v>
      </c>
      <c r="J80" s="44">
        <v>10.65</v>
      </c>
      <c r="K80" s="44">
        <v>1000180.69</v>
      </c>
      <c r="L80" s="44">
        <v>1105732.4099999999</v>
      </c>
      <c r="M80" s="44">
        <v>105551.71999999997</v>
      </c>
      <c r="N80" s="45"/>
      <c r="O80" s="4" t="s">
        <v>146</v>
      </c>
      <c r="P80" s="5">
        <v>1</v>
      </c>
      <c r="Q80" s="4" t="s">
        <v>278</v>
      </c>
    </row>
    <row r="81" spans="1:17">
      <c r="A81" s="42">
        <v>22</v>
      </c>
      <c r="B81" s="43">
        <v>3</v>
      </c>
      <c r="C81" s="43">
        <v>6</v>
      </c>
      <c r="D81" s="43">
        <v>2</v>
      </c>
      <c r="E81" s="42" t="s">
        <v>99</v>
      </c>
      <c r="F81" s="42">
        <v>2025</v>
      </c>
      <c r="G81" s="42" t="s">
        <v>346</v>
      </c>
      <c r="H81" s="44">
        <v>1.84</v>
      </c>
      <c r="I81" s="44">
        <v>10000.07</v>
      </c>
      <c r="J81" s="44">
        <v>38.29</v>
      </c>
      <c r="K81" s="44">
        <v>4594832.16</v>
      </c>
      <c r="L81" s="44">
        <v>4932767.47</v>
      </c>
      <c r="M81" s="44">
        <v>337935.30999999959</v>
      </c>
      <c r="N81" s="45"/>
      <c r="O81" s="4" t="s">
        <v>146</v>
      </c>
      <c r="P81" s="5">
        <v>1</v>
      </c>
      <c r="Q81" s="4" t="s">
        <v>278</v>
      </c>
    </row>
    <row r="82" spans="1:17">
      <c r="A82" s="42">
        <v>22</v>
      </c>
      <c r="B82" s="43">
        <v>3</v>
      </c>
      <c r="C82" s="43">
        <v>7</v>
      </c>
      <c r="D82" s="43">
        <v>2</v>
      </c>
      <c r="E82" s="42" t="s">
        <v>93</v>
      </c>
      <c r="F82" s="42">
        <v>2025</v>
      </c>
      <c r="G82" s="42" t="s">
        <v>344</v>
      </c>
      <c r="H82" s="44">
        <v>1.2</v>
      </c>
      <c r="I82" s="44">
        <v>6672.31</v>
      </c>
      <c r="J82" s="44">
        <v>7.06</v>
      </c>
      <c r="K82" s="44">
        <v>565278.1</v>
      </c>
      <c r="L82" s="44">
        <v>704736.09</v>
      </c>
      <c r="M82" s="44">
        <v>139457.99</v>
      </c>
      <c r="N82" s="45"/>
      <c r="O82" s="4" t="s">
        <v>146</v>
      </c>
      <c r="P82" s="5">
        <v>1</v>
      </c>
      <c r="Q82" s="4" t="s">
        <v>191</v>
      </c>
    </row>
    <row r="83" spans="1:17">
      <c r="A83" s="42">
        <v>22</v>
      </c>
      <c r="B83" s="43">
        <v>3</v>
      </c>
      <c r="C83" s="43">
        <v>7</v>
      </c>
      <c r="D83" s="43">
        <v>2</v>
      </c>
      <c r="E83" s="42" t="s">
        <v>93</v>
      </c>
      <c r="F83" s="42">
        <v>2025</v>
      </c>
      <c r="G83" s="42" t="s">
        <v>345</v>
      </c>
      <c r="H83" s="44">
        <v>1.44</v>
      </c>
      <c r="I83" s="44">
        <v>7826.14</v>
      </c>
      <c r="J83" s="44">
        <v>5.69</v>
      </c>
      <c r="K83" s="44">
        <v>534368.84</v>
      </c>
      <c r="L83" s="44">
        <v>607060.27</v>
      </c>
      <c r="M83" s="44">
        <v>72691.430000000051</v>
      </c>
      <c r="N83" s="45"/>
      <c r="O83" s="4" t="s">
        <v>146</v>
      </c>
      <c r="P83" s="5">
        <v>1</v>
      </c>
      <c r="Q83" s="4" t="s">
        <v>191</v>
      </c>
    </row>
    <row r="84" spans="1:17">
      <c r="A84" s="42">
        <v>22</v>
      </c>
      <c r="B84" s="43">
        <v>3</v>
      </c>
      <c r="C84" s="43">
        <v>7</v>
      </c>
      <c r="D84" s="43">
        <v>2</v>
      </c>
      <c r="E84" s="42" t="s">
        <v>93</v>
      </c>
      <c r="F84" s="42">
        <v>2025</v>
      </c>
      <c r="G84" s="42" t="s">
        <v>346</v>
      </c>
      <c r="H84" s="44">
        <v>1.84</v>
      </c>
      <c r="I84" s="44">
        <v>10000.07</v>
      </c>
      <c r="J84" s="44">
        <v>23.09</v>
      </c>
      <c r="K84" s="44">
        <v>2770819.4</v>
      </c>
      <c r="L84" s="44">
        <v>2896062.29</v>
      </c>
      <c r="M84" s="44">
        <v>125242.89000000013</v>
      </c>
      <c r="N84" s="45"/>
      <c r="O84" s="4" t="s">
        <v>146</v>
      </c>
      <c r="P84" s="5">
        <v>1</v>
      </c>
      <c r="Q84" s="4" t="s">
        <v>191</v>
      </c>
    </row>
    <row r="85" spans="1:17">
      <c r="A85" s="42">
        <v>22</v>
      </c>
      <c r="B85" s="43">
        <v>4</v>
      </c>
      <c r="C85" s="43">
        <v>0</v>
      </c>
      <c r="D85" s="43">
        <v>0</v>
      </c>
      <c r="E85" s="42" t="s">
        <v>22</v>
      </c>
      <c r="F85" s="42">
        <v>2025</v>
      </c>
      <c r="G85" s="42" t="s">
        <v>344</v>
      </c>
      <c r="H85" s="44">
        <v>1.2</v>
      </c>
      <c r="I85" s="44">
        <v>6672.31</v>
      </c>
      <c r="J85" s="44">
        <v>45.39</v>
      </c>
      <c r="K85" s="44">
        <v>3634273.81</v>
      </c>
      <c r="L85" s="44">
        <v>5015245.57</v>
      </c>
      <c r="M85" s="44">
        <v>1380971.7600000002</v>
      </c>
      <c r="N85" s="45"/>
      <c r="O85" s="4" t="s">
        <v>148</v>
      </c>
      <c r="P85" s="5">
        <v>1</v>
      </c>
      <c r="Q85" s="4" t="s">
        <v>245</v>
      </c>
    </row>
    <row r="86" spans="1:17">
      <c r="A86" s="42">
        <v>22</v>
      </c>
      <c r="B86" s="43">
        <v>4</v>
      </c>
      <c r="C86" s="43">
        <v>0</v>
      </c>
      <c r="D86" s="43">
        <v>0</v>
      </c>
      <c r="E86" s="42" t="s">
        <v>22</v>
      </c>
      <c r="F86" s="42">
        <v>2025</v>
      </c>
      <c r="G86" s="42" t="s">
        <v>345</v>
      </c>
      <c r="H86" s="44">
        <v>1.44</v>
      </c>
      <c r="I86" s="44">
        <v>7826.14</v>
      </c>
      <c r="J86" s="44">
        <v>53.22</v>
      </c>
      <c r="K86" s="44">
        <v>4998086.05</v>
      </c>
      <c r="L86" s="44">
        <v>6069084.8399999999</v>
      </c>
      <c r="M86" s="44">
        <v>1070998.79</v>
      </c>
      <c r="N86" s="45"/>
      <c r="O86" s="4" t="s">
        <v>148</v>
      </c>
      <c r="P86" s="5">
        <v>1</v>
      </c>
      <c r="Q86" s="4" t="s">
        <v>245</v>
      </c>
    </row>
    <row r="87" spans="1:17">
      <c r="A87" s="42">
        <v>22</v>
      </c>
      <c r="B87" s="43">
        <v>4</v>
      </c>
      <c r="C87" s="43">
        <v>0</v>
      </c>
      <c r="D87" s="43">
        <v>0</v>
      </c>
      <c r="E87" s="42" t="s">
        <v>22</v>
      </c>
      <c r="F87" s="42">
        <v>2025</v>
      </c>
      <c r="G87" s="42" t="s">
        <v>346</v>
      </c>
      <c r="H87" s="44">
        <v>1.84</v>
      </c>
      <c r="I87" s="44">
        <v>10000.07</v>
      </c>
      <c r="J87" s="44">
        <v>128.38999999999999</v>
      </c>
      <c r="K87" s="44">
        <v>15406907.85</v>
      </c>
      <c r="L87" s="44">
        <v>18769104.07</v>
      </c>
      <c r="M87" s="44">
        <v>3362196.2200000007</v>
      </c>
      <c r="N87" s="45"/>
      <c r="O87" s="4" t="s">
        <v>148</v>
      </c>
      <c r="P87" s="5">
        <v>1</v>
      </c>
      <c r="Q87" s="4" t="s">
        <v>245</v>
      </c>
    </row>
    <row r="88" spans="1:17">
      <c r="A88" s="42">
        <v>22</v>
      </c>
      <c r="B88" s="43">
        <v>4</v>
      </c>
      <c r="C88" s="43">
        <v>1</v>
      </c>
      <c r="D88" s="43">
        <v>1</v>
      </c>
      <c r="E88" s="42" t="s">
        <v>53</v>
      </c>
      <c r="F88" s="42">
        <v>2025</v>
      </c>
      <c r="G88" s="42" t="s">
        <v>344</v>
      </c>
      <c r="H88" s="44">
        <v>1.2</v>
      </c>
      <c r="I88" s="44">
        <v>6672.31</v>
      </c>
      <c r="J88" s="44">
        <v>77.69</v>
      </c>
      <c r="K88" s="44">
        <v>6220461.1699999999</v>
      </c>
      <c r="L88" s="44">
        <v>7051980.2000000002</v>
      </c>
      <c r="M88" s="44">
        <v>831519.03000000026</v>
      </c>
      <c r="N88" s="45"/>
      <c r="O88" s="4" t="s">
        <v>146</v>
      </c>
      <c r="P88" s="5">
        <v>1</v>
      </c>
      <c r="Q88" s="4" t="s">
        <v>233</v>
      </c>
    </row>
    <row r="89" spans="1:17">
      <c r="A89" s="42">
        <v>22</v>
      </c>
      <c r="B89" s="43">
        <v>4</v>
      </c>
      <c r="C89" s="43">
        <v>1</v>
      </c>
      <c r="D89" s="43">
        <v>1</v>
      </c>
      <c r="E89" s="42" t="s">
        <v>53</v>
      </c>
      <c r="F89" s="42">
        <v>2025</v>
      </c>
      <c r="G89" s="42" t="s">
        <v>345</v>
      </c>
      <c r="H89" s="44">
        <v>1.44</v>
      </c>
      <c r="I89" s="44">
        <v>7826.14</v>
      </c>
      <c r="J89" s="44">
        <v>99.28</v>
      </c>
      <c r="K89" s="44">
        <v>9323750.1500000004</v>
      </c>
      <c r="L89" s="44">
        <v>9995621.7799999993</v>
      </c>
      <c r="M89" s="44">
        <v>671871.62999999896</v>
      </c>
      <c r="N89" s="45"/>
      <c r="O89" s="4" t="s">
        <v>146</v>
      </c>
      <c r="P89" s="5">
        <v>1</v>
      </c>
      <c r="Q89" s="4" t="s">
        <v>233</v>
      </c>
    </row>
    <row r="90" spans="1:17">
      <c r="A90" s="42">
        <v>22</v>
      </c>
      <c r="B90" s="43">
        <v>4</v>
      </c>
      <c r="C90" s="43">
        <v>1</v>
      </c>
      <c r="D90" s="43">
        <v>1</v>
      </c>
      <c r="E90" s="42" t="s">
        <v>53</v>
      </c>
      <c r="F90" s="42">
        <v>2025</v>
      </c>
      <c r="G90" s="42" t="s">
        <v>346</v>
      </c>
      <c r="H90" s="44">
        <v>1.84</v>
      </c>
      <c r="I90" s="44">
        <v>10000.07</v>
      </c>
      <c r="J90" s="44">
        <v>222.04</v>
      </c>
      <c r="K90" s="44">
        <v>26644986.510000002</v>
      </c>
      <c r="L90" s="44">
        <v>29790339.640000001</v>
      </c>
      <c r="M90" s="44">
        <v>3145353.129999999</v>
      </c>
      <c r="N90" s="45"/>
      <c r="O90" s="4" t="s">
        <v>146</v>
      </c>
      <c r="P90" s="5">
        <v>1</v>
      </c>
      <c r="Q90" s="4" t="s">
        <v>233</v>
      </c>
    </row>
    <row r="91" spans="1:17">
      <c r="A91" s="42">
        <v>22</v>
      </c>
      <c r="B91" s="43">
        <v>4</v>
      </c>
      <c r="C91" s="43">
        <v>2</v>
      </c>
      <c r="D91" s="43">
        <v>2</v>
      </c>
      <c r="E91" s="42" t="s">
        <v>141</v>
      </c>
      <c r="F91" s="42">
        <v>2025</v>
      </c>
      <c r="G91" s="42" t="s">
        <v>344</v>
      </c>
      <c r="H91" s="44">
        <v>1.2</v>
      </c>
      <c r="I91" s="44">
        <v>6672.31</v>
      </c>
      <c r="J91" s="44">
        <v>15.76</v>
      </c>
      <c r="K91" s="44">
        <v>1261867.27</v>
      </c>
      <c r="L91" s="44">
        <v>1340074.6399999999</v>
      </c>
      <c r="M91" s="44">
        <v>78207.369999999879</v>
      </c>
      <c r="N91" s="45"/>
      <c r="O91" s="4" t="s">
        <v>146</v>
      </c>
      <c r="P91" s="5">
        <v>1</v>
      </c>
      <c r="Q91" s="4" t="s">
        <v>239</v>
      </c>
    </row>
    <row r="92" spans="1:17">
      <c r="A92" s="42">
        <v>22</v>
      </c>
      <c r="B92" s="43">
        <v>4</v>
      </c>
      <c r="C92" s="43">
        <v>2</v>
      </c>
      <c r="D92" s="43">
        <v>2</v>
      </c>
      <c r="E92" s="42" t="s">
        <v>141</v>
      </c>
      <c r="F92" s="42">
        <v>2025</v>
      </c>
      <c r="G92" s="42" t="s">
        <v>345</v>
      </c>
      <c r="H92" s="44">
        <v>1.44</v>
      </c>
      <c r="I92" s="44">
        <v>7826.14</v>
      </c>
      <c r="J92" s="44">
        <v>31.09</v>
      </c>
      <c r="K92" s="44">
        <v>2919776.31</v>
      </c>
      <c r="L92" s="44">
        <v>2954917.3</v>
      </c>
      <c r="M92" s="44">
        <v>35140.989999999758</v>
      </c>
      <c r="N92" s="45"/>
      <c r="O92" s="4" t="s">
        <v>146</v>
      </c>
      <c r="P92" s="5">
        <v>1</v>
      </c>
      <c r="Q92" s="4" t="s">
        <v>239</v>
      </c>
    </row>
    <row r="93" spans="1:17">
      <c r="A93" s="42">
        <v>22</v>
      </c>
      <c r="B93" s="43">
        <v>4</v>
      </c>
      <c r="C93" s="43">
        <v>2</v>
      </c>
      <c r="D93" s="43">
        <v>2</v>
      </c>
      <c r="E93" s="42" t="s">
        <v>141</v>
      </c>
      <c r="F93" s="42">
        <v>2025</v>
      </c>
      <c r="G93" s="42" t="s">
        <v>346</v>
      </c>
      <c r="H93" s="44">
        <v>1.84</v>
      </c>
      <c r="I93" s="44">
        <v>10000.07</v>
      </c>
      <c r="J93" s="44">
        <v>56.93</v>
      </c>
      <c r="K93" s="44">
        <v>6831647.8200000003</v>
      </c>
      <c r="L93" s="44">
        <v>7332898.5999999996</v>
      </c>
      <c r="M93" s="44">
        <v>501250.77999999933</v>
      </c>
      <c r="N93" s="45"/>
      <c r="O93" s="4" t="s">
        <v>146</v>
      </c>
      <c r="P93" s="5">
        <v>1</v>
      </c>
      <c r="Q93" s="4" t="s">
        <v>239</v>
      </c>
    </row>
    <row r="94" spans="1:17">
      <c r="A94" s="42">
        <v>22</v>
      </c>
      <c r="B94" s="43">
        <v>4</v>
      </c>
      <c r="C94" s="43">
        <v>3</v>
      </c>
      <c r="D94" s="43">
        <v>2</v>
      </c>
      <c r="E94" s="42" t="s">
        <v>125</v>
      </c>
      <c r="F94" s="42">
        <v>2025</v>
      </c>
      <c r="G94" s="42" t="s">
        <v>344</v>
      </c>
      <c r="H94" s="44">
        <v>1.2</v>
      </c>
      <c r="I94" s="44">
        <v>6672.31</v>
      </c>
      <c r="J94" s="44">
        <v>96.07</v>
      </c>
      <c r="K94" s="44">
        <v>7692105.8600000003</v>
      </c>
      <c r="L94" s="44">
        <v>8844959.1699999999</v>
      </c>
      <c r="M94" s="44">
        <v>1152853.3099999996</v>
      </c>
      <c r="N94" s="45"/>
      <c r="O94" s="4" t="s">
        <v>146</v>
      </c>
      <c r="P94" s="5">
        <v>1</v>
      </c>
      <c r="Q94" s="4" t="s">
        <v>242</v>
      </c>
    </row>
    <row r="95" spans="1:17">
      <c r="A95" s="42">
        <v>22</v>
      </c>
      <c r="B95" s="43">
        <v>4</v>
      </c>
      <c r="C95" s="43">
        <v>3</v>
      </c>
      <c r="D95" s="43">
        <v>2</v>
      </c>
      <c r="E95" s="42" t="s">
        <v>125</v>
      </c>
      <c r="F95" s="42">
        <v>2025</v>
      </c>
      <c r="G95" s="42" t="s">
        <v>345</v>
      </c>
      <c r="H95" s="44">
        <v>1.44</v>
      </c>
      <c r="I95" s="44">
        <v>7826.14</v>
      </c>
      <c r="J95" s="44">
        <v>105.51</v>
      </c>
      <c r="K95" s="44">
        <v>9908832.3800000008</v>
      </c>
      <c r="L95" s="44">
        <v>10761889.470000001</v>
      </c>
      <c r="M95" s="44">
        <v>853057.08999999985</v>
      </c>
      <c r="N95" s="45"/>
      <c r="O95" s="4" t="s">
        <v>146</v>
      </c>
      <c r="P95" s="5">
        <v>1</v>
      </c>
      <c r="Q95" s="4" t="s">
        <v>242</v>
      </c>
    </row>
    <row r="96" spans="1:17">
      <c r="A96" s="42">
        <v>22</v>
      </c>
      <c r="B96" s="43">
        <v>4</v>
      </c>
      <c r="C96" s="43">
        <v>3</v>
      </c>
      <c r="D96" s="43">
        <v>2</v>
      </c>
      <c r="E96" s="42" t="s">
        <v>125</v>
      </c>
      <c r="F96" s="42">
        <v>2025</v>
      </c>
      <c r="G96" s="42" t="s">
        <v>346</v>
      </c>
      <c r="H96" s="44">
        <v>1.84</v>
      </c>
      <c r="I96" s="44">
        <v>10000.07</v>
      </c>
      <c r="J96" s="44">
        <v>173.02</v>
      </c>
      <c r="K96" s="44">
        <v>20762545.34</v>
      </c>
      <c r="L96" s="44">
        <v>23055332.5</v>
      </c>
      <c r="M96" s="44">
        <v>2292787.16</v>
      </c>
      <c r="N96" s="45"/>
      <c r="O96" s="4" t="s">
        <v>146</v>
      </c>
      <c r="P96" s="5">
        <v>1</v>
      </c>
      <c r="Q96" s="4" t="s">
        <v>242</v>
      </c>
    </row>
    <row r="97" spans="1:17">
      <c r="A97" s="42">
        <v>22</v>
      </c>
      <c r="B97" s="43">
        <v>4</v>
      </c>
      <c r="C97" s="43">
        <v>4</v>
      </c>
      <c r="D97" s="43">
        <v>2</v>
      </c>
      <c r="E97" s="42" t="s">
        <v>100</v>
      </c>
      <c r="F97" s="42">
        <v>2025</v>
      </c>
      <c r="G97" s="42" t="s">
        <v>344</v>
      </c>
      <c r="H97" s="44">
        <v>1.2</v>
      </c>
      <c r="I97" s="44">
        <v>6672.31</v>
      </c>
      <c r="J97" s="44">
        <v>88.37</v>
      </c>
      <c r="K97" s="44">
        <v>7075584.4199999999</v>
      </c>
      <c r="L97" s="44">
        <v>8187688.4900000002</v>
      </c>
      <c r="M97" s="44">
        <v>1112104.0700000003</v>
      </c>
      <c r="N97" s="45"/>
      <c r="O97" s="4" t="s">
        <v>146</v>
      </c>
      <c r="P97" s="5">
        <v>1</v>
      </c>
      <c r="Q97" s="4" t="s">
        <v>281</v>
      </c>
    </row>
    <row r="98" spans="1:17">
      <c r="A98" s="42">
        <v>22</v>
      </c>
      <c r="B98" s="43">
        <v>4</v>
      </c>
      <c r="C98" s="43">
        <v>4</v>
      </c>
      <c r="D98" s="43">
        <v>2</v>
      </c>
      <c r="E98" s="42" t="s">
        <v>100</v>
      </c>
      <c r="F98" s="42">
        <v>2025</v>
      </c>
      <c r="G98" s="42" t="s">
        <v>345</v>
      </c>
      <c r="H98" s="44">
        <v>1.44</v>
      </c>
      <c r="I98" s="44">
        <v>7826.14</v>
      </c>
      <c r="J98" s="44">
        <v>107.76</v>
      </c>
      <c r="K98" s="44">
        <v>10120138.16</v>
      </c>
      <c r="L98" s="44">
        <v>10946302.300000001</v>
      </c>
      <c r="M98" s="44">
        <v>826164.1400000006</v>
      </c>
      <c r="N98" s="45"/>
      <c r="O98" s="4" t="s">
        <v>146</v>
      </c>
      <c r="P98" s="5">
        <v>1</v>
      </c>
      <c r="Q98" s="4" t="s">
        <v>281</v>
      </c>
    </row>
    <row r="99" spans="1:17">
      <c r="A99" s="42">
        <v>22</v>
      </c>
      <c r="B99" s="43">
        <v>4</v>
      </c>
      <c r="C99" s="43">
        <v>4</v>
      </c>
      <c r="D99" s="43">
        <v>2</v>
      </c>
      <c r="E99" s="42" t="s">
        <v>100</v>
      </c>
      <c r="F99" s="42">
        <v>2025</v>
      </c>
      <c r="G99" s="42" t="s">
        <v>346</v>
      </c>
      <c r="H99" s="44">
        <v>1.84</v>
      </c>
      <c r="I99" s="44">
        <v>10000.07</v>
      </c>
      <c r="J99" s="44">
        <v>263.42</v>
      </c>
      <c r="K99" s="44">
        <v>31610621.27</v>
      </c>
      <c r="L99" s="44">
        <v>35098860.630000003</v>
      </c>
      <c r="M99" s="44">
        <v>3488239.3600000031</v>
      </c>
      <c r="N99" s="45"/>
      <c r="O99" s="4" t="s">
        <v>146</v>
      </c>
      <c r="P99" s="5">
        <v>1</v>
      </c>
      <c r="Q99" s="4" t="s">
        <v>281</v>
      </c>
    </row>
    <row r="100" spans="1:17">
      <c r="A100" s="42">
        <v>22</v>
      </c>
      <c r="B100" s="43">
        <v>4</v>
      </c>
      <c r="C100" s="43">
        <v>5</v>
      </c>
      <c r="D100" s="43">
        <v>2</v>
      </c>
      <c r="E100" s="42" t="s">
        <v>97</v>
      </c>
      <c r="F100" s="42">
        <v>2025</v>
      </c>
      <c r="G100" s="42" t="s">
        <v>344</v>
      </c>
      <c r="H100" s="44">
        <v>1.2</v>
      </c>
      <c r="I100" s="44">
        <v>6672.31</v>
      </c>
      <c r="J100" s="44">
        <v>15.33</v>
      </c>
      <c r="K100" s="44">
        <v>1227438.1499999999</v>
      </c>
      <c r="L100" s="44">
        <v>1341624.02</v>
      </c>
      <c r="M100" s="44">
        <v>114185.87000000011</v>
      </c>
      <c r="N100" s="45"/>
      <c r="O100" s="4" t="s">
        <v>146</v>
      </c>
      <c r="P100" s="5">
        <v>1</v>
      </c>
      <c r="Q100" s="4" t="s">
        <v>157</v>
      </c>
    </row>
    <row r="101" spans="1:17">
      <c r="A101" s="42">
        <v>22</v>
      </c>
      <c r="B101" s="43">
        <v>4</v>
      </c>
      <c r="C101" s="43">
        <v>5</v>
      </c>
      <c r="D101" s="43">
        <v>2</v>
      </c>
      <c r="E101" s="42" t="s">
        <v>97</v>
      </c>
      <c r="F101" s="42">
        <v>2025</v>
      </c>
      <c r="G101" s="42" t="s">
        <v>345</v>
      </c>
      <c r="H101" s="44">
        <v>1.44</v>
      </c>
      <c r="I101" s="44">
        <v>7826.14</v>
      </c>
      <c r="J101" s="44">
        <v>18.899999999999999</v>
      </c>
      <c r="K101" s="44">
        <v>1774968.55</v>
      </c>
      <c r="L101" s="44">
        <v>1917944.2</v>
      </c>
      <c r="M101" s="44">
        <v>142975.64999999991</v>
      </c>
      <c r="N101" s="45"/>
      <c r="O101" s="4" t="s">
        <v>146</v>
      </c>
      <c r="P101" s="5">
        <v>1</v>
      </c>
      <c r="Q101" s="4" t="s">
        <v>157</v>
      </c>
    </row>
    <row r="102" spans="1:17">
      <c r="A102" s="42">
        <v>22</v>
      </c>
      <c r="B102" s="43">
        <v>4</v>
      </c>
      <c r="C102" s="43">
        <v>5</v>
      </c>
      <c r="D102" s="43">
        <v>2</v>
      </c>
      <c r="E102" s="42" t="s">
        <v>97</v>
      </c>
      <c r="F102" s="42">
        <v>2025</v>
      </c>
      <c r="G102" s="42" t="s">
        <v>346</v>
      </c>
      <c r="H102" s="44">
        <v>1.84</v>
      </c>
      <c r="I102" s="44">
        <v>10000.07</v>
      </c>
      <c r="J102" s="44">
        <v>37.39</v>
      </c>
      <c r="K102" s="44">
        <v>4486831.41</v>
      </c>
      <c r="L102" s="44">
        <v>4786019</v>
      </c>
      <c r="M102" s="44">
        <v>299187.58999999985</v>
      </c>
      <c r="N102" s="45"/>
      <c r="O102" s="4" t="s">
        <v>146</v>
      </c>
      <c r="P102" s="5">
        <v>1</v>
      </c>
      <c r="Q102" s="4" t="s">
        <v>157</v>
      </c>
    </row>
    <row r="103" spans="1:17">
      <c r="A103" s="42">
        <v>22</v>
      </c>
      <c r="B103" s="43">
        <v>4</v>
      </c>
      <c r="C103" s="43">
        <v>6</v>
      </c>
      <c r="D103" s="43">
        <v>2</v>
      </c>
      <c r="E103" s="42" t="s">
        <v>96</v>
      </c>
      <c r="F103" s="42">
        <v>2025</v>
      </c>
      <c r="G103" s="42" t="s">
        <v>344</v>
      </c>
      <c r="H103" s="44">
        <v>1.2</v>
      </c>
      <c r="I103" s="44">
        <v>6672.31</v>
      </c>
      <c r="J103" s="44">
        <v>34.340000000000003</v>
      </c>
      <c r="K103" s="44">
        <v>2749525.5</v>
      </c>
      <c r="L103" s="44">
        <v>3152823.45</v>
      </c>
      <c r="M103" s="44">
        <v>403297.95000000019</v>
      </c>
      <c r="N103" s="45"/>
      <c r="O103" s="4" t="s">
        <v>146</v>
      </c>
      <c r="P103" s="5">
        <v>1</v>
      </c>
      <c r="Q103" s="4" t="s">
        <v>282</v>
      </c>
    </row>
    <row r="104" spans="1:17">
      <c r="A104" s="42">
        <v>22</v>
      </c>
      <c r="B104" s="43">
        <v>4</v>
      </c>
      <c r="C104" s="43">
        <v>6</v>
      </c>
      <c r="D104" s="43">
        <v>2</v>
      </c>
      <c r="E104" s="42" t="s">
        <v>96</v>
      </c>
      <c r="F104" s="42">
        <v>2025</v>
      </c>
      <c r="G104" s="42" t="s">
        <v>345</v>
      </c>
      <c r="H104" s="44">
        <v>1.44</v>
      </c>
      <c r="I104" s="44">
        <v>7826.14</v>
      </c>
      <c r="J104" s="44">
        <v>37.21</v>
      </c>
      <c r="K104" s="44">
        <v>3494528.03</v>
      </c>
      <c r="L104" s="44">
        <v>3909264.97</v>
      </c>
      <c r="M104" s="44">
        <v>414736.94000000041</v>
      </c>
      <c r="N104" s="45"/>
      <c r="O104" s="4" t="s">
        <v>146</v>
      </c>
      <c r="P104" s="5">
        <v>1</v>
      </c>
      <c r="Q104" s="4" t="s">
        <v>282</v>
      </c>
    </row>
    <row r="105" spans="1:17">
      <c r="A105" s="42">
        <v>22</v>
      </c>
      <c r="B105" s="43">
        <v>4</v>
      </c>
      <c r="C105" s="43">
        <v>6</v>
      </c>
      <c r="D105" s="43">
        <v>2</v>
      </c>
      <c r="E105" s="42" t="s">
        <v>96</v>
      </c>
      <c r="F105" s="42">
        <v>2025</v>
      </c>
      <c r="G105" s="42" t="s">
        <v>346</v>
      </c>
      <c r="H105" s="44">
        <v>1.84</v>
      </c>
      <c r="I105" s="44">
        <v>10000.07</v>
      </c>
      <c r="J105" s="44">
        <v>57.28</v>
      </c>
      <c r="K105" s="44">
        <v>6873648.1200000001</v>
      </c>
      <c r="L105" s="44">
        <v>7194956.0800000001</v>
      </c>
      <c r="M105" s="44">
        <v>321307.95999999996</v>
      </c>
      <c r="N105" s="45"/>
      <c r="O105" s="4" t="s">
        <v>146</v>
      </c>
      <c r="P105" s="5">
        <v>1</v>
      </c>
      <c r="Q105" s="4" t="s">
        <v>282</v>
      </c>
    </row>
    <row r="106" spans="1:17">
      <c r="A106" s="42">
        <v>22</v>
      </c>
      <c r="B106" s="43">
        <v>4</v>
      </c>
      <c r="C106" s="43">
        <v>7</v>
      </c>
      <c r="D106" s="43">
        <v>2</v>
      </c>
      <c r="E106" s="42" t="s">
        <v>77</v>
      </c>
      <c r="F106" s="42">
        <v>2025</v>
      </c>
      <c r="G106" s="42" t="s">
        <v>344</v>
      </c>
      <c r="H106" s="44">
        <v>1.2</v>
      </c>
      <c r="I106" s="44">
        <v>6672.31</v>
      </c>
      <c r="J106" s="44">
        <v>19.489999999999998</v>
      </c>
      <c r="K106" s="44">
        <v>1560519.86</v>
      </c>
      <c r="L106" s="44">
        <v>1761094.5</v>
      </c>
      <c r="M106" s="44">
        <v>200574.6399999999</v>
      </c>
      <c r="N106" s="45"/>
      <c r="O106" s="4" t="s">
        <v>146</v>
      </c>
      <c r="P106" s="5">
        <v>1</v>
      </c>
      <c r="Q106" s="4" t="s">
        <v>231</v>
      </c>
    </row>
    <row r="107" spans="1:17">
      <c r="A107" s="42">
        <v>22</v>
      </c>
      <c r="B107" s="43">
        <v>4</v>
      </c>
      <c r="C107" s="43">
        <v>7</v>
      </c>
      <c r="D107" s="43">
        <v>2</v>
      </c>
      <c r="E107" s="42" t="s">
        <v>77</v>
      </c>
      <c r="F107" s="42">
        <v>2025</v>
      </c>
      <c r="G107" s="42" t="s">
        <v>345</v>
      </c>
      <c r="H107" s="44">
        <v>1.44</v>
      </c>
      <c r="I107" s="44">
        <v>7826.14</v>
      </c>
      <c r="J107" s="44">
        <v>19.98</v>
      </c>
      <c r="K107" s="44">
        <v>1876395.33</v>
      </c>
      <c r="L107" s="44">
        <v>2041710.74</v>
      </c>
      <c r="M107" s="44">
        <v>165315.40999999992</v>
      </c>
      <c r="N107" s="45"/>
      <c r="O107" s="4" t="s">
        <v>146</v>
      </c>
      <c r="P107" s="5">
        <v>1</v>
      </c>
      <c r="Q107" s="4" t="s">
        <v>231</v>
      </c>
    </row>
    <row r="108" spans="1:17">
      <c r="A108" s="42">
        <v>22</v>
      </c>
      <c r="B108" s="43">
        <v>4</v>
      </c>
      <c r="C108" s="43">
        <v>7</v>
      </c>
      <c r="D108" s="43">
        <v>2</v>
      </c>
      <c r="E108" s="42" t="s">
        <v>77</v>
      </c>
      <c r="F108" s="42">
        <v>2025</v>
      </c>
      <c r="G108" s="42" t="s">
        <v>346</v>
      </c>
      <c r="H108" s="44">
        <v>1.84</v>
      </c>
      <c r="I108" s="44">
        <v>10000.07</v>
      </c>
      <c r="J108" s="44">
        <v>28.35</v>
      </c>
      <c r="K108" s="44">
        <v>3402023.81</v>
      </c>
      <c r="L108" s="44">
        <v>3486669.91</v>
      </c>
      <c r="M108" s="44">
        <v>84646.100000000093</v>
      </c>
      <c r="N108" s="45"/>
      <c r="O108" s="4" t="s">
        <v>146</v>
      </c>
      <c r="P108" s="5">
        <v>1</v>
      </c>
      <c r="Q108" s="4" t="s">
        <v>231</v>
      </c>
    </row>
    <row r="109" spans="1:17">
      <c r="A109" s="42">
        <v>22</v>
      </c>
      <c r="B109" s="43">
        <v>4</v>
      </c>
      <c r="C109" s="43">
        <v>8</v>
      </c>
      <c r="D109" s="43">
        <v>2</v>
      </c>
      <c r="E109" s="42" t="s">
        <v>70</v>
      </c>
      <c r="F109" s="42">
        <v>2025</v>
      </c>
      <c r="G109" s="42" t="s">
        <v>344</v>
      </c>
      <c r="H109" s="44">
        <v>1.2</v>
      </c>
      <c r="I109" s="44">
        <v>6672.31</v>
      </c>
      <c r="J109" s="44">
        <v>29.41</v>
      </c>
      <c r="K109" s="44">
        <v>2354791.65</v>
      </c>
      <c r="L109" s="44">
        <v>2521654.19</v>
      </c>
      <c r="M109" s="44">
        <v>166862.54000000004</v>
      </c>
      <c r="N109" s="45"/>
      <c r="O109" s="4" t="s">
        <v>146</v>
      </c>
      <c r="P109" s="5">
        <v>1</v>
      </c>
      <c r="Q109" s="4" t="s">
        <v>227</v>
      </c>
    </row>
    <row r="110" spans="1:17">
      <c r="A110" s="42">
        <v>22</v>
      </c>
      <c r="B110" s="43">
        <v>4</v>
      </c>
      <c r="C110" s="43">
        <v>8</v>
      </c>
      <c r="D110" s="43">
        <v>2</v>
      </c>
      <c r="E110" s="42" t="s">
        <v>70</v>
      </c>
      <c r="F110" s="42">
        <v>2025</v>
      </c>
      <c r="G110" s="42" t="s">
        <v>345</v>
      </c>
      <c r="H110" s="44">
        <v>1.44</v>
      </c>
      <c r="I110" s="44">
        <v>7826.14</v>
      </c>
      <c r="J110" s="44">
        <v>38.880000000000003</v>
      </c>
      <c r="K110" s="44">
        <v>3651363.88</v>
      </c>
      <c r="L110" s="44">
        <v>3998436.77</v>
      </c>
      <c r="M110" s="44">
        <v>347072.89000000013</v>
      </c>
      <c r="N110" s="45"/>
      <c r="O110" s="4" t="s">
        <v>146</v>
      </c>
      <c r="P110" s="5">
        <v>1</v>
      </c>
      <c r="Q110" s="4" t="s">
        <v>227</v>
      </c>
    </row>
    <row r="111" spans="1:17">
      <c r="A111" s="42">
        <v>22</v>
      </c>
      <c r="B111" s="43">
        <v>4</v>
      </c>
      <c r="C111" s="43">
        <v>8</v>
      </c>
      <c r="D111" s="43">
        <v>2</v>
      </c>
      <c r="E111" s="42" t="s">
        <v>70</v>
      </c>
      <c r="F111" s="42">
        <v>2025</v>
      </c>
      <c r="G111" s="42" t="s">
        <v>346</v>
      </c>
      <c r="H111" s="44">
        <v>1.84</v>
      </c>
      <c r="I111" s="44">
        <v>10000.07</v>
      </c>
      <c r="J111" s="44">
        <v>89.9</v>
      </c>
      <c r="K111" s="44">
        <v>10788075.52</v>
      </c>
      <c r="L111" s="44">
        <v>11298589.74</v>
      </c>
      <c r="M111" s="44">
        <v>510514.22000000067</v>
      </c>
      <c r="N111" s="45"/>
      <c r="O111" s="4" t="s">
        <v>146</v>
      </c>
      <c r="P111" s="5">
        <v>1</v>
      </c>
      <c r="Q111" s="4" t="s">
        <v>227</v>
      </c>
    </row>
    <row r="112" spans="1:17">
      <c r="A112" s="42">
        <v>22</v>
      </c>
      <c r="B112" s="43">
        <v>5</v>
      </c>
      <c r="C112" s="43">
        <v>0</v>
      </c>
      <c r="D112" s="43">
        <v>0</v>
      </c>
      <c r="E112" s="42" t="s">
        <v>21</v>
      </c>
      <c r="F112" s="42">
        <v>2025</v>
      </c>
      <c r="G112" s="42" t="s">
        <v>344</v>
      </c>
      <c r="H112" s="44">
        <v>1.2</v>
      </c>
      <c r="I112" s="44">
        <v>6672.31</v>
      </c>
      <c r="J112" s="44">
        <v>80.12</v>
      </c>
      <c r="K112" s="44">
        <v>6415025.7300000004</v>
      </c>
      <c r="L112" s="44">
        <v>7680938.2199999997</v>
      </c>
      <c r="M112" s="44">
        <v>1265912.4899999993</v>
      </c>
      <c r="N112" s="45"/>
      <c r="O112" s="4" t="s">
        <v>148</v>
      </c>
      <c r="P112" s="5">
        <v>1</v>
      </c>
      <c r="Q112" s="4" t="s">
        <v>238</v>
      </c>
    </row>
    <row r="113" spans="1:17">
      <c r="A113" s="42">
        <v>22</v>
      </c>
      <c r="B113" s="43">
        <v>5</v>
      </c>
      <c r="C113" s="43">
        <v>0</v>
      </c>
      <c r="D113" s="43">
        <v>0</v>
      </c>
      <c r="E113" s="42" t="s">
        <v>21</v>
      </c>
      <c r="F113" s="42">
        <v>2025</v>
      </c>
      <c r="G113" s="42" t="s">
        <v>345</v>
      </c>
      <c r="H113" s="44">
        <v>1.44</v>
      </c>
      <c r="I113" s="44">
        <v>7826.14</v>
      </c>
      <c r="J113" s="44">
        <v>98.39</v>
      </c>
      <c r="K113" s="44">
        <v>9240166.9800000004</v>
      </c>
      <c r="L113" s="44">
        <v>10432520.51</v>
      </c>
      <c r="M113" s="44">
        <v>1192353.5299999993</v>
      </c>
      <c r="N113" s="45"/>
      <c r="O113" s="4" t="s">
        <v>148</v>
      </c>
      <c r="P113" s="5">
        <v>1</v>
      </c>
      <c r="Q113" s="4" t="s">
        <v>238</v>
      </c>
    </row>
    <row r="114" spans="1:17">
      <c r="A114" s="42">
        <v>22</v>
      </c>
      <c r="B114" s="43">
        <v>5</v>
      </c>
      <c r="C114" s="43">
        <v>0</v>
      </c>
      <c r="D114" s="43">
        <v>0</v>
      </c>
      <c r="E114" s="42" t="s">
        <v>21</v>
      </c>
      <c r="F114" s="42">
        <v>2025</v>
      </c>
      <c r="G114" s="42" t="s">
        <v>346</v>
      </c>
      <c r="H114" s="44">
        <v>1.84</v>
      </c>
      <c r="I114" s="44">
        <v>10000.07</v>
      </c>
      <c r="J114" s="44">
        <v>336.38</v>
      </c>
      <c r="K114" s="44">
        <v>40365882.560000002</v>
      </c>
      <c r="L114" s="44">
        <v>45544662.380000003</v>
      </c>
      <c r="M114" s="44">
        <v>5178779.82</v>
      </c>
      <c r="N114" s="45"/>
      <c r="O114" s="4" t="s">
        <v>148</v>
      </c>
      <c r="P114" s="5">
        <v>1</v>
      </c>
      <c r="Q114" s="4" t="s">
        <v>238</v>
      </c>
    </row>
    <row r="115" spans="1:17">
      <c r="A115" s="42">
        <v>22</v>
      </c>
      <c r="B115" s="43">
        <v>5</v>
      </c>
      <c r="C115" s="43">
        <v>1</v>
      </c>
      <c r="D115" s="43">
        <v>2</v>
      </c>
      <c r="E115" s="42" t="s">
        <v>139</v>
      </c>
      <c r="F115" s="42">
        <v>2025</v>
      </c>
      <c r="G115" s="42" t="s">
        <v>344</v>
      </c>
      <c r="H115" s="44">
        <v>1.2</v>
      </c>
      <c r="I115" s="44">
        <v>6672.31</v>
      </c>
      <c r="J115" s="44">
        <v>38.25</v>
      </c>
      <c r="K115" s="44">
        <v>3062590.29</v>
      </c>
      <c r="L115" s="44">
        <v>3350857.27</v>
      </c>
      <c r="M115" s="44">
        <v>288266.98</v>
      </c>
      <c r="N115" s="45"/>
      <c r="O115" s="4" t="s">
        <v>146</v>
      </c>
      <c r="P115" s="5">
        <v>1</v>
      </c>
      <c r="Q115" s="4" t="s">
        <v>259</v>
      </c>
    </row>
    <row r="116" spans="1:17">
      <c r="A116" s="42">
        <v>22</v>
      </c>
      <c r="B116" s="43">
        <v>5</v>
      </c>
      <c r="C116" s="43">
        <v>1</v>
      </c>
      <c r="D116" s="43">
        <v>2</v>
      </c>
      <c r="E116" s="42" t="s">
        <v>139</v>
      </c>
      <c r="F116" s="42">
        <v>2025</v>
      </c>
      <c r="G116" s="42" t="s">
        <v>345</v>
      </c>
      <c r="H116" s="44">
        <v>1.44</v>
      </c>
      <c r="I116" s="44">
        <v>7826.14</v>
      </c>
      <c r="J116" s="44">
        <v>33.35</v>
      </c>
      <c r="K116" s="44">
        <v>3132021.23</v>
      </c>
      <c r="L116" s="44">
        <v>3434601.01</v>
      </c>
      <c r="M116" s="44">
        <v>302579.7799999998</v>
      </c>
      <c r="N116" s="45"/>
      <c r="O116" s="4" t="s">
        <v>146</v>
      </c>
      <c r="P116" s="5">
        <v>1</v>
      </c>
      <c r="Q116" s="4" t="s">
        <v>259</v>
      </c>
    </row>
    <row r="117" spans="1:17">
      <c r="A117" s="42">
        <v>22</v>
      </c>
      <c r="B117" s="43">
        <v>5</v>
      </c>
      <c r="C117" s="43">
        <v>1</v>
      </c>
      <c r="D117" s="43">
        <v>2</v>
      </c>
      <c r="E117" s="42" t="s">
        <v>139</v>
      </c>
      <c r="F117" s="42">
        <v>2025</v>
      </c>
      <c r="G117" s="42" t="s">
        <v>346</v>
      </c>
      <c r="H117" s="44">
        <v>1.84</v>
      </c>
      <c r="I117" s="44">
        <v>10000.07</v>
      </c>
      <c r="J117" s="44">
        <v>65.88</v>
      </c>
      <c r="K117" s="44">
        <v>7905655.3399999999</v>
      </c>
      <c r="L117" s="44">
        <v>8743768.9299999997</v>
      </c>
      <c r="M117" s="44">
        <v>838113.58999999985</v>
      </c>
      <c r="N117" s="45"/>
      <c r="O117" s="4" t="s">
        <v>146</v>
      </c>
      <c r="P117" s="5">
        <v>1</v>
      </c>
      <c r="Q117" s="4" t="s">
        <v>259</v>
      </c>
    </row>
    <row r="118" spans="1:17">
      <c r="A118" s="42">
        <v>22</v>
      </c>
      <c r="B118" s="43">
        <v>5</v>
      </c>
      <c r="C118" s="43">
        <v>2</v>
      </c>
      <c r="D118" s="43">
        <v>3</v>
      </c>
      <c r="E118" s="42" t="s">
        <v>34</v>
      </c>
      <c r="F118" s="42">
        <v>2025</v>
      </c>
      <c r="G118" s="42" t="s">
        <v>344</v>
      </c>
      <c r="H118" s="44">
        <v>1.2</v>
      </c>
      <c r="I118" s="44">
        <v>6672.31</v>
      </c>
      <c r="J118" s="44">
        <v>120.68</v>
      </c>
      <c r="K118" s="44">
        <v>9662572.4499999993</v>
      </c>
      <c r="L118" s="44">
        <v>10778251.310000001</v>
      </c>
      <c r="M118" s="44">
        <v>1115678.8600000013</v>
      </c>
      <c r="N118" s="45"/>
      <c r="O118" s="4" t="s">
        <v>146</v>
      </c>
      <c r="P118" s="5">
        <v>1</v>
      </c>
      <c r="Q118" s="4" t="s">
        <v>168</v>
      </c>
    </row>
    <row r="119" spans="1:17">
      <c r="A119" s="42">
        <v>22</v>
      </c>
      <c r="B119" s="43">
        <v>5</v>
      </c>
      <c r="C119" s="43">
        <v>2</v>
      </c>
      <c r="D119" s="43">
        <v>3</v>
      </c>
      <c r="E119" s="42" t="s">
        <v>34</v>
      </c>
      <c r="F119" s="42">
        <v>2025</v>
      </c>
      <c r="G119" s="42" t="s">
        <v>345</v>
      </c>
      <c r="H119" s="44">
        <v>1.44</v>
      </c>
      <c r="I119" s="44">
        <v>7826.14</v>
      </c>
      <c r="J119" s="44">
        <v>94.06</v>
      </c>
      <c r="K119" s="44">
        <v>8833520.7400000002</v>
      </c>
      <c r="L119" s="44">
        <v>9521114.3499999996</v>
      </c>
      <c r="M119" s="44">
        <v>687593.6099999994</v>
      </c>
      <c r="N119" s="45"/>
      <c r="O119" s="4" t="s">
        <v>146</v>
      </c>
      <c r="P119" s="5">
        <v>1</v>
      </c>
      <c r="Q119" s="4" t="s">
        <v>168</v>
      </c>
    </row>
    <row r="120" spans="1:17">
      <c r="A120" s="42">
        <v>22</v>
      </c>
      <c r="B120" s="43">
        <v>5</v>
      </c>
      <c r="C120" s="43">
        <v>2</v>
      </c>
      <c r="D120" s="43">
        <v>3</v>
      </c>
      <c r="E120" s="42" t="s">
        <v>34</v>
      </c>
      <c r="F120" s="42">
        <v>2025</v>
      </c>
      <c r="G120" s="42" t="s">
        <v>346</v>
      </c>
      <c r="H120" s="44">
        <v>1.84</v>
      </c>
      <c r="I120" s="44">
        <v>10000.07</v>
      </c>
      <c r="J120" s="44">
        <v>249.51</v>
      </c>
      <c r="K120" s="44">
        <v>29941409.59</v>
      </c>
      <c r="L120" s="44">
        <v>33627186.420000002</v>
      </c>
      <c r="M120" s="44">
        <v>3685776.8300000019</v>
      </c>
      <c r="N120" s="45"/>
      <c r="O120" s="4" t="s">
        <v>146</v>
      </c>
      <c r="P120" s="5">
        <v>1</v>
      </c>
      <c r="Q120" s="4" t="s">
        <v>168</v>
      </c>
    </row>
    <row r="121" spans="1:17">
      <c r="A121" s="42">
        <v>22</v>
      </c>
      <c r="B121" s="43">
        <v>5</v>
      </c>
      <c r="C121" s="43">
        <v>3</v>
      </c>
      <c r="D121" s="43">
        <v>2</v>
      </c>
      <c r="E121" s="42" t="s">
        <v>98</v>
      </c>
      <c r="F121" s="42">
        <v>2025</v>
      </c>
      <c r="G121" s="42" t="s">
        <v>344</v>
      </c>
      <c r="H121" s="44">
        <v>1.2</v>
      </c>
      <c r="I121" s="44">
        <v>6672.31</v>
      </c>
      <c r="J121" s="44">
        <v>28.07</v>
      </c>
      <c r="K121" s="44">
        <v>2247500.9</v>
      </c>
      <c r="L121" s="44">
        <v>2490607.2000000002</v>
      </c>
      <c r="M121" s="44">
        <v>243106.30000000028</v>
      </c>
      <c r="N121" s="45"/>
      <c r="O121" s="4" t="s">
        <v>146</v>
      </c>
      <c r="P121" s="5">
        <v>1</v>
      </c>
      <c r="Q121" s="4" t="s">
        <v>175</v>
      </c>
    </row>
    <row r="122" spans="1:17">
      <c r="A122" s="42">
        <v>22</v>
      </c>
      <c r="B122" s="43">
        <v>5</v>
      </c>
      <c r="C122" s="43">
        <v>3</v>
      </c>
      <c r="D122" s="43">
        <v>2</v>
      </c>
      <c r="E122" s="42" t="s">
        <v>98</v>
      </c>
      <c r="F122" s="42">
        <v>2025</v>
      </c>
      <c r="G122" s="42" t="s">
        <v>345</v>
      </c>
      <c r="H122" s="44">
        <v>1.44</v>
      </c>
      <c r="I122" s="44">
        <v>7826.14</v>
      </c>
      <c r="J122" s="44">
        <v>36.840000000000003</v>
      </c>
      <c r="K122" s="44">
        <v>3459779.97</v>
      </c>
      <c r="L122" s="44">
        <v>3717104.59</v>
      </c>
      <c r="M122" s="44">
        <v>257324.61999999965</v>
      </c>
      <c r="N122" s="45"/>
      <c r="O122" s="4" t="s">
        <v>146</v>
      </c>
      <c r="P122" s="5">
        <v>1</v>
      </c>
      <c r="Q122" s="4" t="s">
        <v>175</v>
      </c>
    </row>
    <row r="123" spans="1:17">
      <c r="A123" s="42">
        <v>22</v>
      </c>
      <c r="B123" s="43">
        <v>5</v>
      </c>
      <c r="C123" s="43">
        <v>3</v>
      </c>
      <c r="D123" s="43">
        <v>2</v>
      </c>
      <c r="E123" s="42" t="s">
        <v>98</v>
      </c>
      <c r="F123" s="42">
        <v>2025</v>
      </c>
      <c r="G123" s="42" t="s">
        <v>346</v>
      </c>
      <c r="H123" s="44">
        <v>1.84</v>
      </c>
      <c r="I123" s="44">
        <v>10000.07</v>
      </c>
      <c r="J123" s="44">
        <v>76.48</v>
      </c>
      <c r="K123" s="44">
        <v>9177664.2400000002</v>
      </c>
      <c r="L123" s="44">
        <v>10548412.279999999</v>
      </c>
      <c r="M123" s="44">
        <v>1370748.0399999991</v>
      </c>
      <c r="N123" s="45"/>
      <c r="O123" s="4" t="s">
        <v>146</v>
      </c>
      <c r="P123" s="5">
        <v>1</v>
      </c>
      <c r="Q123" s="4" t="s">
        <v>175</v>
      </c>
    </row>
    <row r="124" spans="1:17">
      <c r="A124" s="42">
        <v>22</v>
      </c>
      <c r="B124" s="43">
        <v>5</v>
      </c>
      <c r="C124" s="43">
        <v>4</v>
      </c>
      <c r="D124" s="43">
        <v>2</v>
      </c>
      <c r="E124" s="42" t="s">
        <v>91</v>
      </c>
      <c r="F124" s="42">
        <v>2025</v>
      </c>
      <c r="G124" s="42" t="s">
        <v>344</v>
      </c>
      <c r="H124" s="44">
        <v>1.2</v>
      </c>
      <c r="I124" s="44">
        <v>6672.31</v>
      </c>
      <c r="J124" s="44">
        <v>74.930000000000007</v>
      </c>
      <c r="K124" s="44">
        <v>5999474.2599999998</v>
      </c>
      <c r="L124" s="44">
        <v>6538392.0899999999</v>
      </c>
      <c r="M124" s="44">
        <v>538917.83000000007</v>
      </c>
      <c r="N124" s="45"/>
      <c r="O124" s="4" t="s">
        <v>146</v>
      </c>
      <c r="P124" s="5">
        <v>1</v>
      </c>
      <c r="Q124" s="4" t="s">
        <v>205</v>
      </c>
    </row>
    <row r="125" spans="1:17">
      <c r="A125" s="42">
        <v>22</v>
      </c>
      <c r="B125" s="43">
        <v>5</v>
      </c>
      <c r="C125" s="43">
        <v>4</v>
      </c>
      <c r="D125" s="43">
        <v>2</v>
      </c>
      <c r="E125" s="42" t="s">
        <v>91</v>
      </c>
      <c r="F125" s="42">
        <v>2025</v>
      </c>
      <c r="G125" s="42" t="s">
        <v>345</v>
      </c>
      <c r="H125" s="44">
        <v>1.44</v>
      </c>
      <c r="I125" s="44">
        <v>7826.14</v>
      </c>
      <c r="J125" s="44">
        <v>72.489999999999995</v>
      </c>
      <c r="K125" s="44">
        <v>6807802.6600000001</v>
      </c>
      <c r="L125" s="44">
        <v>7510230.9500000002</v>
      </c>
      <c r="M125" s="44">
        <v>702428.29</v>
      </c>
      <c r="N125" s="45"/>
      <c r="O125" s="4" t="s">
        <v>146</v>
      </c>
      <c r="P125" s="5">
        <v>1</v>
      </c>
      <c r="Q125" s="4" t="s">
        <v>205</v>
      </c>
    </row>
    <row r="126" spans="1:17">
      <c r="A126" s="42">
        <v>22</v>
      </c>
      <c r="B126" s="43">
        <v>5</v>
      </c>
      <c r="C126" s="43">
        <v>4</v>
      </c>
      <c r="D126" s="43">
        <v>2</v>
      </c>
      <c r="E126" s="42" t="s">
        <v>91</v>
      </c>
      <c r="F126" s="42">
        <v>2025</v>
      </c>
      <c r="G126" s="42" t="s">
        <v>346</v>
      </c>
      <c r="H126" s="44">
        <v>1.84</v>
      </c>
      <c r="I126" s="44">
        <v>10000.07</v>
      </c>
      <c r="J126" s="44">
        <v>205.05</v>
      </c>
      <c r="K126" s="44">
        <v>24606172.239999998</v>
      </c>
      <c r="L126" s="44">
        <v>27602694.260000002</v>
      </c>
      <c r="M126" s="44">
        <v>2996522.0200000033</v>
      </c>
      <c r="N126" s="45"/>
      <c r="O126" s="4" t="s">
        <v>146</v>
      </c>
      <c r="P126" s="5">
        <v>1</v>
      </c>
      <c r="Q126" s="4" t="s">
        <v>205</v>
      </c>
    </row>
    <row r="127" spans="1:17">
      <c r="A127" s="42">
        <v>22</v>
      </c>
      <c r="B127" s="43">
        <v>5</v>
      </c>
      <c r="C127" s="43">
        <v>5</v>
      </c>
      <c r="D127" s="43">
        <v>2</v>
      </c>
      <c r="E127" s="42" t="s">
        <v>87</v>
      </c>
      <c r="F127" s="42">
        <v>2025</v>
      </c>
      <c r="G127" s="42" t="s">
        <v>344</v>
      </c>
      <c r="H127" s="44">
        <v>1.2</v>
      </c>
      <c r="I127" s="44">
        <v>6672.31</v>
      </c>
      <c r="J127" s="44">
        <v>31.84</v>
      </c>
      <c r="K127" s="44">
        <v>2549356.2000000002</v>
      </c>
      <c r="L127" s="44">
        <v>2900158.87</v>
      </c>
      <c r="M127" s="44">
        <v>350802.66999999993</v>
      </c>
      <c r="N127" s="45"/>
      <c r="O127" s="4" t="s">
        <v>146</v>
      </c>
      <c r="P127" s="5">
        <v>1</v>
      </c>
      <c r="Q127" s="4" t="s">
        <v>283</v>
      </c>
    </row>
    <row r="128" spans="1:17">
      <c r="A128" s="42">
        <v>22</v>
      </c>
      <c r="B128" s="43">
        <v>5</v>
      </c>
      <c r="C128" s="43">
        <v>5</v>
      </c>
      <c r="D128" s="43">
        <v>2</v>
      </c>
      <c r="E128" s="42" t="s">
        <v>87</v>
      </c>
      <c r="F128" s="42">
        <v>2025</v>
      </c>
      <c r="G128" s="42" t="s">
        <v>345</v>
      </c>
      <c r="H128" s="44">
        <v>1.44</v>
      </c>
      <c r="I128" s="44">
        <v>7826.14</v>
      </c>
      <c r="J128" s="44">
        <v>20.39</v>
      </c>
      <c r="K128" s="44">
        <v>1914899.94</v>
      </c>
      <c r="L128" s="44">
        <v>2054310.4</v>
      </c>
      <c r="M128" s="44">
        <v>139410.45999999996</v>
      </c>
      <c r="N128" s="45"/>
      <c r="O128" s="4" t="s">
        <v>146</v>
      </c>
      <c r="P128" s="5">
        <v>1</v>
      </c>
      <c r="Q128" s="4" t="s">
        <v>283</v>
      </c>
    </row>
    <row r="129" spans="1:17">
      <c r="A129" s="42">
        <v>22</v>
      </c>
      <c r="B129" s="43">
        <v>5</v>
      </c>
      <c r="C129" s="43">
        <v>5</v>
      </c>
      <c r="D129" s="43">
        <v>2</v>
      </c>
      <c r="E129" s="42" t="s">
        <v>87</v>
      </c>
      <c r="F129" s="42">
        <v>2025</v>
      </c>
      <c r="G129" s="42" t="s">
        <v>346</v>
      </c>
      <c r="H129" s="44">
        <v>1.84</v>
      </c>
      <c r="I129" s="44">
        <v>10000.07</v>
      </c>
      <c r="J129" s="44">
        <v>78.44</v>
      </c>
      <c r="K129" s="44">
        <v>9412865.8900000006</v>
      </c>
      <c r="L129" s="44">
        <v>10723996.43</v>
      </c>
      <c r="M129" s="44">
        <v>1311130.5399999991</v>
      </c>
      <c r="N129" s="45"/>
      <c r="O129" s="4" t="s">
        <v>146</v>
      </c>
      <c r="P129" s="5">
        <v>1</v>
      </c>
      <c r="Q129" s="4" t="s">
        <v>283</v>
      </c>
    </row>
    <row r="130" spans="1:17">
      <c r="A130" s="42">
        <v>22</v>
      </c>
      <c r="B130" s="43">
        <v>5</v>
      </c>
      <c r="C130" s="43">
        <v>6</v>
      </c>
      <c r="D130" s="43">
        <v>2</v>
      </c>
      <c r="E130" s="42" t="s">
        <v>79</v>
      </c>
      <c r="F130" s="42">
        <v>2025</v>
      </c>
      <c r="G130" s="42" t="s">
        <v>344</v>
      </c>
      <c r="H130" s="44">
        <v>1.2</v>
      </c>
      <c r="I130" s="44">
        <v>6672.31</v>
      </c>
      <c r="J130" s="44">
        <v>62.87</v>
      </c>
      <c r="K130" s="44">
        <v>5033857.5599999996</v>
      </c>
      <c r="L130" s="44">
        <v>5634573.7199999997</v>
      </c>
      <c r="M130" s="44">
        <v>600716.16000000015</v>
      </c>
      <c r="N130" s="45"/>
      <c r="O130" s="4" t="s">
        <v>146</v>
      </c>
      <c r="P130" s="5">
        <v>1</v>
      </c>
      <c r="Q130" s="4" t="s">
        <v>151</v>
      </c>
    </row>
    <row r="131" spans="1:17">
      <c r="A131" s="42">
        <v>22</v>
      </c>
      <c r="B131" s="43">
        <v>5</v>
      </c>
      <c r="C131" s="43">
        <v>6</v>
      </c>
      <c r="D131" s="43">
        <v>2</v>
      </c>
      <c r="E131" s="42" t="s">
        <v>79</v>
      </c>
      <c r="F131" s="42">
        <v>2025</v>
      </c>
      <c r="G131" s="42" t="s">
        <v>345</v>
      </c>
      <c r="H131" s="44">
        <v>1.44</v>
      </c>
      <c r="I131" s="44">
        <v>7826.14</v>
      </c>
      <c r="J131" s="44">
        <v>34.04</v>
      </c>
      <c r="K131" s="44">
        <v>3196821.67</v>
      </c>
      <c r="L131" s="44">
        <v>3449522.62</v>
      </c>
      <c r="M131" s="44">
        <v>252700.95000000019</v>
      </c>
      <c r="N131" s="45"/>
      <c r="O131" s="4" t="s">
        <v>146</v>
      </c>
      <c r="P131" s="5">
        <v>1</v>
      </c>
      <c r="Q131" s="4" t="s">
        <v>151</v>
      </c>
    </row>
    <row r="132" spans="1:17">
      <c r="A132" s="42">
        <v>22</v>
      </c>
      <c r="B132" s="43">
        <v>5</v>
      </c>
      <c r="C132" s="43">
        <v>6</v>
      </c>
      <c r="D132" s="43">
        <v>2</v>
      </c>
      <c r="E132" s="42" t="s">
        <v>79</v>
      </c>
      <c r="F132" s="42">
        <v>2025</v>
      </c>
      <c r="G132" s="42" t="s">
        <v>346</v>
      </c>
      <c r="H132" s="44">
        <v>1.84</v>
      </c>
      <c r="I132" s="44">
        <v>10000.07</v>
      </c>
      <c r="J132" s="44">
        <v>113.65</v>
      </c>
      <c r="K132" s="44">
        <v>13638095.470000001</v>
      </c>
      <c r="L132" s="44">
        <v>16099530.859999999</v>
      </c>
      <c r="M132" s="44">
        <v>2461435.3899999987</v>
      </c>
      <c r="N132" s="45"/>
      <c r="O132" s="4" t="s">
        <v>146</v>
      </c>
      <c r="P132" s="5">
        <v>1</v>
      </c>
      <c r="Q132" s="4" t="s">
        <v>151</v>
      </c>
    </row>
    <row r="133" spans="1:17">
      <c r="A133" s="42">
        <v>22</v>
      </c>
      <c r="B133" s="43">
        <v>5</v>
      </c>
      <c r="C133" s="43">
        <v>7</v>
      </c>
      <c r="D133" s="43">
        <v>2</v>
      </c>
      <c r="E133" s="42" t="s">
        <v>76</v>
      </c>
      <c r="F133" s="42">
        <v>2025</v>
      </c>
      <c r="G133" s="42" t="s">
        <v>344</v>
      </c>
      <c r="H133" s="44">
        <v>1.2</v>
      </c>
      <c r="I133" s="44">
        <v>6672.31</v>
      </c>
      <c r="J133" s="44">
        <v>24.66</v>
      </c>
      <c r="K133" s="44">
        <v>1974469.98</v>
      </c>
      <c r="L133" s="44">
        <v>2149119.6800000002</v>
      </c>
      <c r="M133" s="44">
        <v>174649.70000000019</v>
      </c>
      <c r="N133" s="45"/>
      <c r="O133" s="4" t="s">
        <v>146</v>
      </c>
      <c r="P133" s="5">
        <v>1</v>
      </c>
      <c r="Q133" s="4" t="s">
        <v>225</v>
      </c>
    </row>
    <row r="134" spans="1:17">
      <c r="A134" s="42">
        <v>22</v>
      </c>
      <c r="B134" s="43">
        <v>5</v>
      </c>
      <c r="C134" s="43">
        <v>7</v>
      </c>
      <c r="D134" s="43">
        <v>2</v>
      </c>
      <c r="E134" s="42" t="s">
        <v>76</v>
      </c>
      <c r="F134" s="42">
        <v>2025</v>
      </c>
      <c r="G134" s="42" t="s">
        <v>345</v>
      </c>
      <c r="H134" s="44">
        <v>1.44</v>
      </c>
      <c r="I134" s="44">
        <v>7826.14</v>
      </c>
      <c r="J134" s="44">
        <v>23.72</v>
      </c>
      <c r="K134" s="44">
        <v>2227632.4900000002</v>
      </c>
      <c r="L134" s="44">
        <v>2437555.31</v>
      </c>
      <c r="M134" s="44">
        <v>209922.81999999983</v>
      </c>
      <c r="N134" s="45"/>
      <c r="O134" s="4" t="s">
        <v>146</v>
      </c>
      <c r="P134" s="5">
        <v>1</v>
      </c>
      <c r="Q134" s="4" t="s">
        <v>225</v>
      </c>
    </row>
    <row r="135" spans="1:17">
      <c r="A135" s="42">
        <v>22</v>
      </c>
      <c r="B135" s="43">
        <v>5</v>
      </c>
      <c r="C135" s="43">
        <v>7</v>
      </c>
      <c r="D135" s="43">
        <v>2</v>
      </c>
      <c r="E135" s="42" t="s">
        <v>76</v>
      </c>
      <c r="F135" s="42">
        <v>2025</v>
      </c>
      <c r="G135" s="42" t="s">
        <v>346</v>
      </c>
      <c r="H135" s="44">
        <v>1.84</v>
      </c>
      <c r="I135" s="44">
        <v>10000.07</v>
      </c>
      <c r="J135" s="44">
        <v>59.81</v>
      </c>
      <c r="K135" s="44">
        <v>7177250.2400000002</v>
      </c>
      <c r="L135" s="44">
        <v>7993417.1399999997</v>
      </c>
      <c r="M135" s="44">
        <v>816166.89999999944</v>
      </c>
      <c r="N135" s="45"/>
      <c r="O135" s="4" t="s">
        <v>146</v>
      </c>
      <c r="P135" s="5">
        <v>1</v>
      </c>
      <c r="Q135" s="4" t="s">
        <v>225</v>
      </c>
    </row>
    <row r="136" spans="1:17">
      <c r="A136" s="42">
        <v>22</v>
      </c>
      <c r="B136" s="43">
        <v>5</v>
      </c>
      <c r="C136" s="43">
        <v>8</v>
      </c>
      <c r="D136" s="43">
        <v>3</v>
      </c>
      <c r="E136" s="42" t="s">
        <v>26</v>
      </c>
      <c r="F136" s="42">
        <v>2025</v>
      </c>
      <c r="G136" s="42" t="s">
        <v>344</v>
      </c>
      <c r="H136" s="44">
        <v>1.2</v>
      </c>
      <c r="I136" s="44">
        <v>6672.31</v>
      </c>
      <c r="J136" s="44">
        <v>185.52</v>
      </c>
      <c r="K136" s="44">
        <v>14854163.41</v>
      </c>
      <c r="L136" s="44">
        <v>16232899.99</v>
      </c>
      <c r="M136" s="44">
        <v>1378736.58</v>
      </c>
      <c r="N136" s="45"/>
      <c r="O136" s="4" t="s">
        <v>146</v>
      </c>
      <c r="P136" s="5">
        <v>1</v>
      </c>
      <c r="Q136" s="4" t="s">
        <v>199</v>
      </c>
    </row>
    <row r="137" spans="1:17">
      <c r="A137" s="42">
        <v>22</v>
      </c>
      <c r="B137" s="43">
        <v>5</v>
      </c>
      <c r="C137" s="43">
        <v>8</v>
      </c>
      <c r="D137" s="43">
        <v>3</v>
      </c>
      <c r="E137" s="42" t="s">
        <v>26</v>
      </c>
      <c r="F137" s="42">
        <v>2025</v>
      </c>
      <c r="G137" s="42" t="s">
        <v>345</v>
      </c>
      <c r="H137" s="44">
        <v>1.44</v>
      </c>
      <c r="I137" s="44">
        <v>7826.14</v>
      </c>
      <c r="J137" s="44">
        <v>166.89</v>
      </c>
      <c r="K137" s="44">
        <v>15673254.060000001</v>
      </c>
      <c r="L137" s="44">
        <v>17325056.469999999</v>
      </c>
      <c r="M137" s="44">
        <v>1651802.4099999983</v>
      </c>
      <c r="N137" s="45"/>
      <c r="O137" s="4" t="s">
        <v>146</v>
      </c>
      <c r="P137" s="5">
        <v>1</v>
      </c>
      <c r="Q137" s="4" t="s">
        <v>199</v>
      </c>
    </row>
    <row r="138" spans="1:17">
      <c r="A138" s="42">
        <v>22</v>
      </c>
      <c r="B138" s="43">
        <v>5</v>
      </c>
      <c r="C138" s="43">
        <v>8</v>
      </c>
      <c r="D138" s="43">
        <v>3</v>
      </c>
      <c r="E138" s="42" t="s">
        <v>26</v>
      </c>
      <c r="F138" s="42">
        <v>2025</v>
      </c>
      <c r="G138" s="42" t="s">
        <v>346</v>
      </c>
      <c r="H138" s="44">
        <v>1.84</v>
      </c>
      <c r="I138" s="44">
        <v>10000.07</v>
      </c>
      <c r="J138" s="44">
        <v>290.27999999999997</v>
      </c>
      <c r="K138" s="44">
        <v>34833843.840000004</v>
      </c>
      <c r="L138" s="44">
        <v>37782418.100000001</v>
      </c>
      <c r="M138" s="44">
        <v>2948574.2599999979</v>
      </c>
      <c r="N138" s="45"/>
      <c r="O138" s="4" t="s">
        <v>146</v>
      </c>
      <c r="P138" s="5">
        <v>1</v>
      </c>
      <c r="Q138" s="4" t="s">
        <v>199</v>
      </c>
    </row>
    <row r="139" spans="1:17">
      <c r="A139" s="42">
        <v>22</v>
      </c>
      <c r="B139" s="43">
        <v>6</v>
      </c>
      <c r="C139" s="43">
        <v>0</v>
      </c>
      <c r="D139" s="43">
        <v>0</v>
      </c>
      <c r="E139" s="42" t="s">
        <v>20</v>
      </c>
      <c r="F139" s="42">
        <v>2025</v>
      </c>
      <c r="G139" s="42" t="s">
        <v>344</v>
      </c>
      <c r="H139" s="44">
        <v>1.2</v>
      </c>
      <c r="I139" s="44">
        <v>6672.31</v>
      </c>
      <c r="J139" s="44">
        <v>78.08</v>
      </c>
      <c r="K139" s="44">
        <v>6251687.5800000001</v>
      </c>
      <c r="L139" s="44">
        <v>7677380.79</v>
      </c>
      <c r="M139" s="44">
        <v>1425693.21</v>
      </c>
      <c r="N139" s="45"/>
      <c r="O139" s="4" t="s">
        <v>148</v>
      </c>
      <c r="P139" s="5">
        <v>1</v>
      </c>
      <c r="Q139" s="4" t="s">
        <v>170</v>
      </c>
    </row>
    <row r="140" spans="1:17">
      <c r="A140" s="42">
        <v>22</v>
      </c>
      <c r="B140" s="43">
        <v>6</v>
      </c>
      <c r="C140" s="43">
        <v>0</v>
      </c>
      <c r="D140" s="43">
        <v>0</v>
      </c>
      <c r="E140" s="42" t="s">
        <v>20</v>
      </c>
      <c r="F140" s="42">
        <v>2025</v>
      </c>
      <c r="G140" s="42" t="s">
        <v>345</v>
      </c>
      <c r="H140" s="44">
        <v>1.44</v>
      </c>
      <c r="I140" s="44">
        <v>7826.14</v>
      </c>
      <c r="J140" s="44">
        <v>53.9</v>
      </c>
      <c r="K140" s="44">
        <v>5061947.3499999996</v>
      </c>
      <c r="L140" s="44">
        <v>6012234.5300000003</v>
      </c>
      <c r="M140" s="44">
        <v>950287.18000000063</v>
      </c>
      <c r="N140" s="45"/>
      <c r="O140" s="4" t="s">
        <v>148</v>
      </c>
      <c r="P140" s="5">
        <v>1</v>
      </c>
      <c r="Q140" s="4" t="s">
        <v>170</v>
      </c>
    </row>
    <row r="141" spans="1:17">
      <c r="A141" s="42">
        <v>22</v>
      </c>
      <c r="B141" s="43">
        <v>6</v>
      </c>
      <c r="C141" s="43">
        <v>0</v>
      </c>
      <c r="D141" s="43">
        <v>0</v>
      </c>
      <c r="E141" s="42" t="s">
        <v>20</v>
      </c>
      <c r="F141" s="42">
        <v>2025</v>
      </c>
      <c r="G141" s="42" t="s">
        <v>346</v>
      </c>
      <c r="H141" s="44">
        <v>1.84</v>
      </c>
      <c r="I141" s="44">
        <v>10000.07</v>
      </c>
      <c r="J141" s="44">
        <v>215.98</v>
      </c>
      <c r="K141" s="44">
        <v>25917781.420000002</v>
      </c>
      <c r="L141" s="44">
        <v>29721569.309999999</v>
      </c>
      <c r="M141" s="44">
        <v>3803787.8899999969</v>
      </c>
      <c r="N141" s="45"/>
      <c r="O141" s="4" t="s">
        <v>148</v>
      </c>
      <c r="P141" s="5">
        <v>1</v>
      </c>
      <c r="Q141" s="4" t="s">
        <v>170</v>
      </c>
    </row>
    <row r="142" spans="1:17">
      <c r="A142" s="42">
        <v>22</v>
      </c>
      <c r="B142" s="43">
        <v>6</v>
      </c>
      <c r="C142" s="43">
        <v>1</v>
      </c>
      <c r="D142" s="43">
        <v>1</v>
      </c>
      <c r="E142" s="42" t="s">
        <v>58</v>
      </c>
      <c r="F142" s="42">
        <v>2025</v>
      </c>
      <c r="G142" s="42" t="s">
        <v>344</v>
      </c>
      <c r="H142" s="44">
        <v>1.2</v>
      </c>
      <c r="I142" s="44">
        <v>6672.31</v>
      </c>
      <c r="J142" s="44">
        <v>59.9</v>
      </c>
      <c r="K142" s="44">
        <v>4796056.43</v>
      </c>
      <c r="L142" s="44">
        <v>5120696.6500000004</v>
      </c>
      <c r="M142" s="44">
        <v>324640.22000000067</v>
      </c>
      <c r="N142" s="45"/>
      <c r="O142" s="4" t="s">
        <v>146</v>
      </c>
      <c r="P142" s="5">
        <v>1</v>
      </c>
      <c r="Q142" s="4" t="s">
        <v>192</v>
      </c>
    </row>
    <row r="143" spans="1:17">
      <c r="A143" s="42">
        <v>22</v>
      </c>
      <c r="B143" s="43">
        <v>6</v>
      </c>
      <c r="C143" s="43">
        <v>1</v>
      </c>
      <c r="D143" s="43">
        <v>1</v>
      </c>
      <c r="E143" s="42" t="s">
        <v>58</v>
      </c>
      <c r="F143" s="42">
        <v>2025</v>
      </c>
      <c r="G143" s="42" t="s">
        <v>345</v>
      </c>
      <c r="H143" s="44">
        <v>1.44</v>
      </c>
      <c r="I143" s="44">
        <v>7826.14</v>
      </c>
      <c r="J143" s="44">
        <v>68.73</v>
      </c>
      <c r="K143" s="44">
        <v>6454687.2300000004</v>
      </c>
      <c r="L143" s="44">
        <v>7137799.6299999999</v>
      </c>
      <c r="M143" s="44">
        <v>683112.39999999944</v>
      </c>
      <c r="N143" s="45"/>
      <c r="O143" s="4" t="s">
        <v>146</v>
      </c>
      <c r="P143" s="5">
        <v>1</v>
      </c>
      <c r="Q143" s="4" t="s">
        <v>192</v>
      </c>
    </row>
    <row r="144" spans="1:17">
      <c r="A144" s="42">
        <v>22</v>
      </c>
      <c r="B144" s="43">
        <v>6</v>
      </c>
      <c r="C144" s="43">
        <v>1</v>
      </c>
      <c r="D144" s="43">
        <v>1</v>
      </c>
      <c r="E144" s="42" t="s">
        <v>58</v>
      </c>
      <c r="F144" s="42">
        <v>2025</v>
      </c>
      <c r="G144" s="42" t="s">
        <v>346</v>
      </c>
      <c r="H144" s="44">
        <v>1.84</v>
      </c>
      <c r="I144" s="44">
        <v>10000.07</v>
      </c>
      <c r="J144" s="44">
        <v>155.56</v>
      </c>
      <c r="K144" s="44">
        <v>18667330.670000002</v>
      </c>
      <c r="L144" s="44">
        <v>20459645.16</v>
      </c>
      <c r="M144" s="44">
        <v>1792314.4899999984</v>
      </c>
      <c r="N144" s="45"/>
      <c r="O144" s="4" t="s">
        <v>146</v>
      </c>
      <c r="P144" s="5">
        <v>1</v>
      </c>
      <c r="Q144" s="4" t="s">
        <v>192</v>
      </c>
    </row>
    <row r="145" spans="1:17">
      <c r="A145" s="42">
        <v>22</v>
      </c>
      <c r="B145" s="43">
        <v>6</v>
      </c>
      <c r="C145" s="43">
        <v>2</v>
      </c>
      <c r="D145" s="43">
        <v>2</v>
      </c>
      <c r="E145" s="42" t="s">
        <v>133</v>
      </c>
      <c r="F145" s="42">
        <v>2025</v>
      </c>
      <c r="G145" s="42" t="s">
        <v>344</v>
      </c>
      <c r="H145" s="44">
        <v>1.2</v>
      </c>
      <c r="I145" s="44">
        <v>6672.31</v>
      </c>
      <c r="J145" s="44">
        <v>14.47</v>
      </c>
      <c r="K145" s="44">
        <v>1158579.9099999999</v>
      </c>
      <c r="L145" s="44">
        <v>1280708.94</v>
      </c>
      <c r="M145" s="44">
        <v>122129.03000000003</v>
      </c>
      <c r="N145" s="45"/>
      <c r="O145" s="4" t="s">
        <v>146</v>
      </c>
      <c r="P145" s="5">
        <v>1</v>
      </c>
      <c r="Q145" s="4" t="s">
        <v>172</v>
      </c>
    </row>
    <row r="146" spans="1:17">
      <c r="A146" s="42">
        <v>22</v>
      </c>
      <c r="B146" s="43">
        <v>6</v>
      </c>
      <c r="C146" s="43">
        <v>2</v>
      </c>
      <c r="D146" s="43">
        <v>2</v>
      </c>
      <c r="E146" s="42" t="s">
        <v>133</v>
      </c>
      <c r="F146" s="42">
        <v>2025</v>
      </c>
      <c r="G146" s="42" t="s">
        <v>345</v>
      </c>
      <c r="H146" s="44">
        <v>1.44</v>
      </c>
      <c r="I146" s="44">
        <v>7826.14</v>
      </c>
      <c r="J146" s="44">
        <v>14.65</v>
      </c>
      <c r="K146" s="44">
        <v>1375835.41</v>
      </c>
      <c r="L146" s="44">
        <v>1611029.79</v>
      </c>
      <c r="M146" s="44">
        <v>235194.38000000012</v>
      </c>
      <c r="N146" s="45"/>
      <c r="O146" s="4" t="s">
        <v>146</v>
      </c>
      <c r="P146" s="5">
        <v>1</v>
      </c>
      <c r="Q146" s="4" t="s">
        <v>172</v>
      </c>
    </row>
    <row r="147" spans="1:17">
      <c r="A147" s="42">
        <v>22</v>
      </c>
      <c r="B147" s="43">
        <v>6</v>
      </c>
      <c r="C147" s="43">
        <v>2</v>
      </c>
      <c r="D147" s="43">
        <v>2</v>
      </c>
      <c r="E147" s="42" t="s">
        <v>133</v>
      </c>
      <c r="F147" s="42">
        <v>2025</v>
      </c>
      <c r="G147" s="42" t="s">
        <v>346</v>
      </c>
      <c r="H147" s="44">
        <v>1.84</v>
      </c>
      <c r="I147" s="44">
        <v>10000.07</v>
      </c>
      <c r="J147" s="44">
        <v>34.11</v>
      </c>
      <c r="K147" s="44">
        <v>4093228.65</v>
      </c>
      <c r="L147" s="44">
        <v>4411699.3099999996</v>
      </c>
      <c r="M147" s="44">
        <v>318470.65999999968</v>
      </c>
      <c r="N147" s="45"/>
      <c r="O147" s="4" t="s">
        <v>146</v>
      </c>
      <c r="P147" s="5">
        <v>1</v>
      </c>
      <c r="Q147" s="4" t="s">
        <v>172</v>
      </c>
    </row>
    <row r="148" spans="1:17">
      <c r="A148" s="42">
        <v>22</v>
      </c>
      <c r="B148" s="43">
        <v>6</v>
      </c>
      <c r="C148" s="43">
        <v>3</v>
      </c>
      <c r="D148" s="43">
        <v>2</v>
      </c>
      <c r="E148" s="42" t="s">
        <v>127</v>
      </c>
      <c r="F148" s="42">
        <v>2025</v>
      </c>
      <c r="G148" s="42" t="s">
        <v>344</v>
      </c>
      <c r="H148" s="44">
        <v>1.2</v>
      </c>
      <c r="I148" s="44">
        <v>6672.31</v>
      </c>
      <c r="J148" s="44">
        <v>18.440000000000001</v>
      </c>
      <c r="K148" s="44">
        <v>1476448.76</v>
      </c>
      <c r="L148" s="44">
        <v>1492518.74</v>
      </c>
      <c r="M148" s="44">
        <v>16069.979999999981</v>
      </c>
      <c r="N148" s="45"/>
      <c r="O148" s="4" t="s">
        <v>146</v>
      </c>
      <c r="P148" s="5">
        <v>1</v>
      </c>
      <c r="Q148" s="4" t="s">
        <v>274</v>
      </c>
    </row>
    <row r="149" spans="1:17">
      <c r="A149" s="42">
        <v>22</v>
      </c>
      <c r="B149" s="43">
        <v>6</v>
      </c>
      <c r="C149" s="43">
        <v>3</v>
      </c>
      <c r="D149" s="43">
        <v>2</v>
      </c>
      <c r="E149" s="42" t="s">
        <v>127</v>
      </c>
      <c r="F149" s="42">
        <v>2025</v>
      </c>
      <c r="G149" s="42" t="s">
        <v>345</v>
      </c>
      <c r="H149" s="44">
        <v>1.44</v>
      </c>
      <c r="I149" s="44">
        <v>7826.14</v>
      </c>
      <c r="J149" s="44">
        <v>15.16</v>
      </c>
      <c r="K149" s="44">
        <v>1423731.39</v>
      </c>
      <c r="L149" s="44">
        <v>1481084.12</v>
      </c>
      <c r="M149" s="44">
        <v>57352.730000000214</v>
      </c>
      <c r="N149" s="45"/>
      <c r="O149" s="4" t="s">
        <v>146</v>
      </c>
      <c r="P149" s="5">
        <v>1</v>
      </c>
      <c r="Q149" s="4" t="s">
        <v>274</v>
      </c>
    </row>
    <row r="150" spans="1:17">
      <c r="A150" s="42">
        <v>22</v>
      </c>
      <c r="B150" s="43">
        <v>6</v>
      </c>
      <c r="C150" s="43">
        <v>3</v>
      </c>
      <c r="D150" s="43">
        <v>2</v>
      </c>
      <c r="E150" s="42" t="s">
        <v>127</v>
      </c>
      <c r="F150" s="42">
        <v>2025</v>
      </c>
      <c r="G150" s="42" t="s">
        <v>346</v>
      </c>
      <c r="H150" s="44">
        <v>1.84</v>
      </c>
      <c r="I150" s="44">
        <v>10000.07</v>
      </c>
      <c r="J150" s="44">
        <v>57.23</v>
      </c>
      <c r="K150" s="44">
        <v>6867648.0700000003</v>
      </c>
      <c r="L150" s="44">
        <v>7128758.2699999996</v>
      </c>
      <c r="M150" s="44">
        <v>261110.19999999925</v>
      </c>
      <c r="N150" s="45"/>
      <c r="O150" s="4" t="s">
        <v>146</v>
      </c>
      <c r="P150" s="5">
        <v>1</v>
      </c>
      <c r="Q150" s="4" t="s">
        <v>274</v>
      </c>
    </row>
    <row r="151" spans="1:17">
      <c r="A151" s="42">
        <v>22</v>
      </c>
      <c r="B151" s="43">
        <v>6</v>
      </c>
      <c r="C151" s="43">
        <v>4</v>
      </c>
      <c r="D151" s="43">
        <v>2</v>
      </c>
      <c r="E151" s="42" t="s">
        <v>121</v>
      </c>
      <c r="F151" s="42">
        <v>2025</v>
      </c>
      <c r="G151" s="42" t="s">
        <v>344</v>
      </c>
      <c r="H151" s="44">
        <v>1.2</v>
      </c>
      <c r="I151" s="44">
        <v>6672.31</v>
      </c>
      <c r="J151" s="44">
        <v>44.91</v>
      </c>
      <c r="K151" s="44">
        <v>3595841.31</v>
      </c>
      <c r="L151" s="44">
        <v>3850472.12</v>
      </c>
      <c r="M151" s="44">
        <v>254630.81000000006</v>
      </c>
      <c r="N151" s="45"/>
      <c r="O151" s="4" t="s">
        <v>146</v>
      </c>
      <c r="P151" s="5">
        <v>1</v>
      </c>
      <c r="Q151" s="4" t="s">
        <v>156</v>
      </c>
    </row>
    <row r="152" spans="1:17">
      <c r="A152" s="42">
        <v>22</v>
      </c>
      <c r="B152" s="43">
        <v>6</v>
      </c>
      <c r="C152" s="43">
        <v>4</v>
      </c>
      <c r="D152" s="43">
        <v>2</v>
      </c>
      <c r="E152" s="42" t="s">
        <v>121</v>
      </c>
      <c r="F152" s="42">
        <v>2025</v>
      </c>
      <c r="G152" s="42" t="s">
        <v>345</v>
      </c>
      <c r="H152" s="44">
        <v>1.44</v>
      </c>
      <c r="I152" s="44">
        <v>7826.14</v>
      </c>
      <c r="J152" s="44">
        <v>49.78</v>
      </c>
      <c r="K152" s="44">
        <v>4675022.99</v>
      </c>
      <c r="L152" s="44">
        <v>4955168.1399999997</v>
      </c>
      <c r="M152" s="44">
        <v>280145.14999999944</v>
      </c>
      <c r="N152" s="45"/>
      <c r="O152" s="4" t="s">
        <v>146</v>
      </c>
      <c r="P152" s="5">
        <v>1</v>
      </c>
      <c r="Q152" s="4" t="s">
        <v>156</v>
      </c>
    </row>
    <row r="153" spans="1:17">
      <c r="A153" s="42">
        <v>22</v>
      </c>
      <c r="B153" s="43">
        <v>6</v>
      </c>
      <c r="C153" s="43">
        <v>4</v>
      </c>
      <c r="D153" s="43">
        <v>2</v>
      </c>
      <c r="E153" s="42" t="s">
        <v>121</v>
      </c>
      <c r="F153" s="42">
        <v>2025</v>
      </c>
      <c r="G153" s="42" t="s">
        <v>346</v>
      </c>
      <c r="H153" s="44">
        <v>1.84</v>
      </c>
      <c r="I153" s="44">
        <v>10000.07</v>
      </c>
      <c r="J153" s="44">
        <v>125.94</v>
      </c>
      <c r="K153" s="44">
        <v>15112905.789999999</v>
      </c>
      <c r="L153" s="44">
        <v>15437664.33</v>
      </c>
      <c r="M153" s="44">
        <v>324758.54000000097</v>
      </c>
      <c r="N153" s="45"/>
      <c r="O153" s="4" t="s">
        <v>146</v>
      </c>
      <c r="P153" s="5">
        <v>1</v>
      </c>
      <c r="Q153" s="4" t="s">
        <v>156</v>
      </c>
    </row>
    <row r="154" spans="1:17">
      <c r="A154" s="42">
        <v>22</v>
      </c>
      <c r="B154" s="43">
        <v>6</v>
      </c>
      <c r="C154" s="43">
        <v>5</v>
      </c>
      <c r="D154" s="43">
        <v>2</v>
      </c>
      <c r="E154" s="42" t="s">
        <v>116</v>
      </c>
      <c r="F154" s="42">
        <v>2025</v>
      </c>
      <c r="G154" s="42" t="s">
        <v>344</v>
      </c>
      <c r="H154" s="44">
        <v>1.2</v>
      </c>
      <c r="I154" s="44">
        <v>6672.31</v>
      </c>
      <c r="J154" s="44">
        <v>13.97</v>
      </c>
      <c r="K154" s="44">
        <v>1118546.05</v>
      </c>
      <c r="L154" s="44">
        <v>1228543.51</v>
      </c>
      <c r="M154" s="44">
        <v>109997.45999999996</v>
      </c>
      <c r="N154" s="45"/>
      <c r="O154" s="4" t="s">
        <v>146</v>
      </c>
      <c r="P154" s="5">
        <v>1</v>
      </c>
      <c r="Q154" s="4" t="s">
        <v>162</v>
      </c>
    </row>
    <row r="155" spans="1:17">
      <c r="A155" s="42">
        <v>22</v>
      </c>
      <c r="B155" s="43">
        <v>6</v>
      </c>
      <c r="C155" s="43">
        <v>5</v>
      </c>
      <c r="D155" s="43">
        <v>2</v>
      </c>
      <c r="E155" s="42" t="s">
        <v>116</v>
      </c>
      <c r="F155" s="42">
        <v>2025</v>
      </c>
      <c r="G155" s="42" t="s">
        <v>345</v>
      </c>
      <c r="H155" s="44">
        <v>1.44</v>
      </c>
      <c r="I155" s="44">
        <v>7826.14</v>
      </c>
      <c r="J155" s="44">
        <v>15.53</v>
      </c>
      <c r="K155" s="44">
        <v>1458479.45</v>
      </c>
      <c r="L155" s="44">
        <v>1608890.59</v>
      </c>
      <c r="M155" s="44">
        <v>150411.14000000013</v>
      </c>
      <c r="N155" s="45"/>
      <c r="O155" s="4" t="s">
        <v>146</v>
      </c>
      <c r="P155" s="5">
        <v>1</v>
      </c>
      <c r="Q155" s="4" t="s">
        <v>162</v>
      </c>
    </row>
    <row r="156" spans="1:17">
      <c r="A156" s="42">
        <v>22</v>
      </c>
      <c r="B156" s="43">
        <v>6</v>
      </c>
      <c r="C156" s="43">
        <v>5</v>
      </c>
      <c r="D156" s="43">
        <v>2</v>
      </c>
      <c r="E156" s="42" t="s">
        <v>116</v>
      </c>
      <c r="F156" s="42">
        <v>2025</v>
      </c>
      <c r="G156" s="42" t="s">
        <v>346</v>
      </c>
      <c r="H156" s="44">
        <v>1.84</v>
      </c>
      <c r="I156" s="44">
        <v>10000.07</v>
      </c>
      <c r="J156" s="44">
        <v>38.85</v>
      </c>
      <c r="K156" s="44">
        <v>4662032.63</v>
      </c>
      <c r="L156" s="44">
        <v>5180854.03</v>
      </c>
      <c r="M156" s="44">
        <v>518821.40000000037</v>
      </c>
      <c r="N156" s="45"/>
      <c r="O156" s="4" t="s">
        <v>146</v>
      </c>
      <c r="P156" s="5">
        <v>1</v>
      </c>
      <c r="Q156" s="4" t="s">
        <v>162</v>
      </c>
    </row>
    <row r="157" spans="1:17">
      <c r="A157" s="42">
        <v>22</v>
      </c>
      <c r="B157" s="43">
        <v>6</v>
      </c>
      <c r="C157" s="43">
        <v>6</v>
      </c>
      <c r="D157" s="43">
        <v>2</v>
      </c>
      <c r="E157" s="42" t="s">
        <v>114</v>
      </c>
      <c r="F157" s="42">
        <v>2025</v>
      </c>
      <c r="G157" s="42" t="s">
        <v>344</v>
      </c>
      <c r="H157" s="44">
        <v>1.2</v>
      </c>
      <c r="I157" s="44">
        <v>6672.31</v>
      </c>
      <c r="J157" s="44">
        <v>8.1300000000000008</v>
      </c>
      <c r="K157" s="44">
        <v>650950.56000000006</v>
      </c>
      <c r="L157" s="44">
        <v>644487.31000000006</v>
      </c>
      <c r="M157" s="44">
        <v>-6463.25</v>
      </c>
      <c r="N157" s="45"/>
      <c r="O157" s="4" t="s">
        <v>146</v>
      </c>
      <c r="P157" s="5">
        <v>-1</v>
      </c>
      <c r="Q157" s="4" t="s">
        <v>181</v>
      </c>
    </row>
    <row r="158" spans="1:17">
      <c r="A158" s="42">
        <v>22</v>
      </c>
      <c r="B158" s="43">
        <v>6</v>
      </c>
      <c r="C158" s="43">
        <v>6</v>
      </c>
      <c r="D158" s="43">
        <v>2</v>
      </c>
      <c r="E158" s="42" t="s">
        <v>114</v>
      </c>
      <c r="F158" s="42">
        <v>2025</v>
      </c>
      <c r="G158" s="42" t="s">
        <v>345</v>
      </c>
      <c r="H158" s="44">
        <v>1.44</v>
      </c>
      <c r="I158" s="44">
        <v>7826.14</v>
      </c>
      <c r="J158" s="44">
        <v>17.940000000000001</v>
      </c>
      <c r="K158" s="44">
        <v>1684811.42</v>
      </c>
      <c r="L158" s="44">
        <v>1733677.22</v>
      </c>
      <c r="M158" s="44">
        <v>48865.800000000047</v>
      </c>
      <c r="N158" s="45"/>
      <c r="O158" s="4" t="s">
        <v>146</v>
      </c>
      <c r="P158" s="5">
        <v>1</v>
      </c>
      <c r="Q158" s="4" t="s">
        <v>181</v>
      </c>
    </row>
    <row r="159" spans="1:17">
      <c r="A159" s="42">
        <v>22</v>
      </c>
      <c r="B159" s="43">
        <v>6</v>
      </c>
      <c r="C159" s="43">
        <v>6</v>
      </c>
      <c r="D159" s="43">
        <v>2</v>
      </c>
      <c r="E159" s="42" t="s">
        <v>114</v>
      </c>
      <c r="F159" s="42">
        <v>2025</v>
      </c>
      <c r="G159" s="42" t="s">
        <v>346</v>
      </c>
      <c r="H159" s="44">
        <v>1.84</v>
      </c>
      <c r="I159" s="44">
        <v>10000.07</v>
      </c>
      <c r="J159" s="44">
        <v>24.35</v>
      </c>
      <c r="K159" s="44">
        <v>2922020.45</v>
      </c>
      <c r="L159" s="44">
        <v>3038933.95</v>
      </c>
      <c r="M159" s="44">
        <v>116913.5</v>
      </c>
      <c r="N159" s="45"/>
      <c r="O159" s="4" t="s">
        <v>146</v>
      </c>
      <c r="P159" s="5">
        <v>1</v>
      </c>
      <c r="Q159" s="4" t="s">
        <v>181</v>
      </c>
    </row>
    <row r="160" spans="1:17">
      <c r="A160" s="42">
        <v>22</v>
      </c>
      <c r="B160" s="43">
        <v>6</v>
      </c>
      <c r="C160" s="43">
        <v>7</v>
      </c>
      <c r="D160" s="43">
        <v>2</v>
      </c>
      <c r="E160" s="42" t="s">
        <v>107</v>
      </c>
      <c r="F160" s="42">
        <v>2025</v>
      </c>
      <c r="G160" s="42" t="s">
        <v>344</v>
      </c>
      <c r="H160" s="44">
        <v>1.2</v>
      </c>
      <c r="I160" s="44">
        <v>6672.31</v>
      </c>
      <c r="J160" s="44">
        <v>17.670000000000002</v>
      </c>
      <c r="K160" s="44">
        <v>1414796.61</v>
      </c>
      <c r="L160" s="44">
        <v>1551686.01</v>
      </c>
      <c r="M160" s="44">
        <v>136889.39999999991</v>
      </c>
      <c r="N160" s="45"/>
      <c r="O160" s="4" t="s">
        <v>146</v>
      </c>
      <c r="P160" s="5">
        <v>1</v>
      </c>
      <c r="Q160" s="4" t="s">
        <v>188</v>
      </c>
    </row>
    <row r="161" spans="1:17">
      <c r="A161" s="42">
        <v>22</v>
      </c>
      <c r="B161" s="43">
        <v>6</v>
      </c>
      <c r="C161" s="43">
        <v>7</v>
      </c>
      <c r="D161" s="43">
        <v>2</v>
      </c>
      <c r="E161" s="42" t="s">
        <v>107</v>
      </c>
      <c r="F161" s="42">
        <v>2025</v>
      </c>
      <c r="G161" s="42" t="s">
        <v>345</v>
      </c>
      <c r="H161" s="44">
        <v>1.44</v>
      </c>
      <c r="I161" s="44">
        <v>7826.14</v>
      </c>
      <c r="J161" s="44">
        <v>13.64</v>
      </c>
      <c r="K161" s="44">
        <v>1280982.6000000001</v>
      </c>
      <c r="L161" s="44">
        <v>1337018.46</v>
      </c>
      <c r="M161" s="44">
        <v>56035.85999999987</v>
      </c>
      <c r="N161" s="45"/>
      <c r="O161" s="4" t="s">
        <v>146</v>
      </c>
      <c r="P161" s="5">
        <v>1</v>
      </c>
      <c r="Q161" s="4" t="s">
        <v>188</v>
      </c>
    </row>
    <row r="162" spans="1:17">
      <c r="A162" s="42">
        <v>22</v>
      </c>
      <c r="B162" s="43">
        <v>6</v>
      </c>
      <c r="C162" s="43">
        <v>7</v>
      </c>
      <c r="D162" s="43">
        <v>2</v>
      </c>
      <c r="E162" s="42" t="s">
        <v>107</v>
      </c>
      <c r="F162" s="42">
        <v>2025</v>
      </c>
      <c r="G162" s="42" t="s">
        <v>346</v>
      </c>
      <c r="H162" s="44">
        <v>1.84</v>
      </c>
      <c r="I162" s="44">
        <v>10000.07</v>
      </c>
      <c r="J162" s="44">
        <v>58.21</v>
      </c>
      <c r="K162" s="44">
        <v>6985248.9000000004</v>
      </c>
      <c r="L162" s="44">
        <v>7602847.8300000001</v>
      </c>
      <c r="M162" s="44">
        <v>617598.9299999997</v>
      </c>
      <c r="N162" s="45"/>
      <c r="O162" s="4" t="s">
        <v>146</v>
      </c>
      <c r="P162" s="5">
        <v>1</v>
      </c>
      <c r="Q162" s="4" t="s">
        <v>188</v>
      </c>
    </row>
    <row r="163" spans="1:17">
      <c r="A163" s="42">
        <v>22</v>
      </c>
      <c r="B163" s="43">
        <v>6</v>
      </c>
      <c r="C163" s="43">
        <v>8</v>
      </c>
      <c r="D163" s="43">
        <v>2</v>
      </c>
      <c r="E163" s="42" t="s">
        <v>86</v>
      </c>
      <c r="F163" s="42">
        <v>2025</v>
      </c>
      <c r="G163" s="42" t="s">
        <v>344</v>
      </c>
      <c r="H163" s="44">
        <v>1.2</v>
      </c>
      <c r="I163" s="44">
        <v>6672.31</v>
      </c>
      <c r="J163" s="44">
        <v>17.64</v>
      </c>
      <c r="K163" s="44">
        <v>1412394.58</v>
      </c>
      <c r="L163" s="44">
        <v>1543018.35</v>
      </c>
      <c r="M163" s="44">
        <v>130623.77000000002</v>
      </c>
      <c r="N163" s="45"/>
      <c r="O163" s="4" t="s">
        <v>146</v>
      </c>
      <c r="P163" s="5">
        <v>1</v>
      </c>
      <c r="Q163" s="4" t="s">
        <v>284</v>
      </c>
    </row>
    <row r="164" spans="1:17">
      <c r="A164" s="42">
        <v>22</v>
      </c>
      <c r="B164" s="43">
        <v>6</v>
      </c>
      <c r="C164" s="43">
        <v>8</v>
      </c>
      <c r="D164" s="43">
        <v>2</v>
      </c>
      <c r="E164" s="42" t="s">
        <v>86</v>
      </c>
      <c r="F164" s="42">
        <v>2025</v>
      </c>
      <c r="G164" s="42" t="s">
        <v>345</v>
      </c>
      <c r="H164" s="44">
        <v>1.44</v>
      </c>
      <c r="I164" s="44">
        <v>7826.14</v>
      </c>
      <c r="J164" s="44">
        <v>16.37</v>
      </c>
      <c r="K164" s="44">
        <v>1537366.94</v>
      </c>
      <c r="L164" s="44">
        <v>1546161.33</v>
      </c>
      <c r="M164" s="44">
        <v>8794.3900000001304</v>
      </c>
      <c r="N164" s="45"/>
      <c r="O164" s="4" t="s">
        <v>146</v>
      </c>
      <c r="P164" s="5">
        <v>1</v>
      </c>
      <c r="Q164" s="4" t="s">
        <v>284</v>
      </c>
    </row>
    <row r="165" spans="1:17">
      <c r="A165" s="42">
        <v>22</v>
      </c>
      <c r="B165" s="43">
        <v>6</v>
      </c>
      <c r="C165" s="43">
        <v>8</v>
      </c>
      <c r="D165" s="43">
        <v>2</v>
      </c>
      <c r="E165" s="42" t="s">
        <v>86</v>
      </c>
      <c r="F165" s="42">
        <v>2025</v>
      </c>
      <c r="G165" s="42" t="s">
        <v>346</v>
      </c>
      <c r="H165" s="44">
        <v>1.84</v>
      </c>
      <c r="I165" s="44">
        <v>10000.07</v>
      </c>
      <c r="J165" s="44">
        <v>54.78</v>
      </c>
      <c r="K165" s="44">
        <v>6573646.0199999996</v>
      </c>
      <c r="L165" s="44">
        <v>6872438.4800000004</v>
      </c>
      <c r="M165" s="44">
        <v>298792.46000000089</v>
      </c>
      <c r="N165" s="45"/>
      <c r="O165" s="4" t="s">
        <v>146</v>
      </c>
      <c r="P165" s="5">
        <v>1</v>
      </c>
      <c r="Q165" s="4" t="s">
        <v>284</v>
      </c>
    </row>
    <row r="166" spans="1:17">
      <c r="A166" s="42">
        <v>22</v>
      </c>
      <c r="B166" s="43">
        <v>7</v>
      </c>
      <c r="C166" s="43">
        <v>0</v>
      </c>
      <c r="D166" s="43">
        <v>0</v>
      </c>
      <c r="E166" s="42" t="s">
        <v>19</v>
      </c>
      <c r="F166" s="42">
        <v>2025</v>
      </c>
      <c r="G166" s="42" t="s">
        <v>344</v>
      </c>
      <c r="H166" s="44">
        <v>1.2</v>
      </c>
      <c r="I166" s="44">
        <v>6672.31</v>
      </c>
      <c r="J166" s="44">
        <v>31.04</v>
      </c>
      <c r="K166" s="44">
        <v>2485302.0299999998</v>
      </c>
      <c r="L166" s="44">
        <v>2687038.19</v>
      </c>
      <c r="M166" s="44">
        <v>201736.16000000015</v>
      </c>
      <c r="N166" s="45"/>
      <c r="O166" s="4" t="s">
        <v>148</v>
      </c>
      <c r="P166" s="5">
        <v>1</v>
      </c>
      <c r="Q166" s="4" t="s">
        <v>201</v>
      </c>
    </row>
    <row r="167" spans="1:17">
      <c r="A167" s="42">
        <v>22</v>
      </c>
      <c r="B167" s="43">
        <v>7</v>
      </c>
      <c r="C167" s="43">
        <v>0</v>
      </c>
      <c r="D167" s="43">
        <v>0</v>
      </c>
      <c r="E167" s="42" t="s">
        <v>19</v>
      </c>
      <c r="F167" s="42">
        <v>2025</v>
      </c>
      <c r="G167" s="42" t="s">
        <v>345</v>
      </c>
      <c r="H167" s="44">
        <v>1.44</v>
      </c>
      <c r="I167" s="44">
        <v>7826.14</v>
      </c>
      <c r="J167" s="44">
        <v>37.36</v>
      </c>
      <c r="K167" s="44">
        <v>3508615.08</v>
      </c>
      <c r="L167" s="44">
        <v>3970641.19</v>
      </c>
      <c r="M167" s="44">
        <v>462026.10999999987</v>
      </c>
      <c r="N167" s="45"/>
      <c r="O167" s="4" t="s">
        <v>148</v>
      </c>
      <c r="P167" s="5">
        <v>1</v>
      </c>
      <c r="Q167" s="4" t="s">
        <v>201</v>
      </c>
    </row>
    <row r="168" spans="1:17">
      <c r="A168" s="42">
        <v>22</v>
      </c>
      <c r="B168" s="43">
        <v>7</v>
      </c>
      <c r="C168" s="43">
        <v>0</v>
      </c>
      <c r="D168" s="43">
        <v>0</v>
      </c>
      <c r="E168" s="42" t="s">
        <v>19</v>
      </c>
      <c r="F168" s="42">
        <v>2025</v>
      </c>
      <c r="G168" s="42" t="s">
        <v>346</v>
      </c>
      <c r="H168" s="44">
        <v>1.84</v>
      </c>
      <c r="I168" s="44">
        <v>10000.07</v>
      </c>
      <c r="J168" s="44">
        <v>243.07</v>
      </c>
      <c r="K168" s="44">
        <v>29168604.18</v>
      </c>
      <c r="L168" s="44">
        <v>30341366.489999998</v>
      </c>
      <c r="M168" s="44">
        <v>1172762.3099999987</v>
      </c>
      <c r="N168" s="45"/>
      <c r="O168" s="4" t="s">
        <v>148</v>
      </c>
      <c r="P168" s="5">
        <v>1</v>
      </c>
      <c r="Q168" s="4" t="s">
        <v>201</v>
      </c>
    </row>
    <row r="169" spans="1:17">
      <c r="A169" s="42">
        <v>22</v>
      </c>
      <c r="B169" s="43">
        <v>7</v>
      </c>
      <c r="C169" s="43">
        <v>1</v>
      </c>
      <c r="D169" s="43">
        <v>1</v>
      </c>
      <c r="E169" s="42" t="s">
        <v>56</v>
      </c>
      <c r="F169" s="42">
        <v>2025</v>
      </c>
      <c r="G169" s="42" t="s">
        <v>344</v>
      </c>
      <c r="H169" s="44">
        <v>1.2</v>
      </c>
      <c r="I169" s="44">
        <v>6672.31</v>
      </c>
      <c r="J169" s="44">
        <v>60.07</v>
      </c>
      <c r="K169" s="44">
        <v>4809667.9400000004</v>
      </c>
      <c r="L169" s="44">
        <v>5300331.76</v>
      </c>
      <c r="M169" s="44">
        <v>490663.81999999937</v>
      </c>
      <c r="N169" s="45"/>
      <c r="O169" s="4" t="s">
        <v>146</v>
      </c>
      <c r="P169" s="5">
        <v>1</v>
      </c>
      <c r="Q169" s="4" t="s">
        <v>246</v>
      </c>
    </row>
    <row r="170" spans="1:17">
      <c r="A170" s="42">
        <v>22</v>
      </c>
      <c r="B170" s="43">
        <v>7</v>
      </c>
      <c r="C170" s="43">
        <v>1</v>
      </c>
      <c r="D170" s="43">
        <v>1</v>
      </c>
      <c r="E170" s="42" t="s">
        <v>56</v>
      </c>
      <c r="F170" s="42">
        <v>2025</v>
      </c>
      <c r="G170" s="42" t="s">
        <v>345</v>
      </c>
      <c r="H170" s="44">
        <v>1.44</v>
      </c>
      <c r="I170" s="44">
        <v>7826.14</v>
      </c>
      <c r="J170" s="44">
        <v>68.709999999999994</v>
      </c>
      <c r="K170" s="44">
        <v>6452808.9500000002</v>
      </c>
      <c r="L170" s="44">
        <v>7251575.1200000001</v>
      </c>
      <c r="M170" s="44">
        <v>798766.16999999993</v>
      </c>
      <c r="N170" s="45"/>
      <c r="O170" s="4" t="s">
        <v>146</v>
      </c>
      <c r="P170" s="5">
        <v>1</v>
      </c>
      <c r="Q170" s="4" t="s">
        <v>246</v>
      </c>
    </row>
    <row r="171" spans="1:17">
      <c r="A171" s="42">
        <v>22</v>
      </c>
      <c r="B171" s="43">
        <v>7</v>
      </c>
      <c r="C171" s="43">
        <v>1</v>
      </c>
      <c r="D171" s="43">
        <v>1</v>
      </c>
      <c r="E171" s="42" t="s">
        <v>56</v>
      </c>
      <c r="F171" s="42">
        <v>2025</v>
      </c>
      <c r="G171" s="42" t="s">
        <v>346</v>
      </c>
      <c r="H171" s="44">
        <v>1.84</v>
      </c>
      <c r="I171" s="44">
        <v>10000.07</v>
      </c>
      <c r="J171" s="44">
        <v>219.77</v>
      </c>
      <c r="K171" s="44">
        <v>26372584.609999999</v>
      </c>
      <c r="L171" s="44">
        <v>29213017.329999998</v>
      </c>
      <c r="M171" s="44">
        <v>2840432.7199999988</v>
      </c>
      <c r="N171" s="45"/>
      <c r="O171" s="4" t="s">
        <v>146</v>
      </c>
      <c r="P171" s="5">
        <v>1</v>
      </c>
      <c r="Q171" s="4" t="s">
        <v>246</v>
      </c>
    </row>
    <row r="172" spans="1:17">
      <c r="A172" s="42">
        <v>22</v>
      </c>
      <c r="B172" s="43">
        <v>7</v>
      </c>
      <c r="C172" s="43">
        <v>2</v>
      </c>
      <c r="D172" s="43">
        <v>2</v>
      </c>
      <c r="E172" s="42" t="s">
        <v>131</v>
      </c>
      <c r="F172" s="42">
        <v>2025</v>
      </c>
      <c r="G172" s="42" t="s">
        <v>344</v>
      </c>
      <c r="H172" s="44">
        <v>1.2</v>
      </c>
      <c r="I172" s="44">
        <v>6672.31</v>
      </c>
      <c r="J172" s="44">
        <v>21.21</v>
      </c>
      <c r="K172" s="44">
        <v>1698236.34</v>
      </c>
      <c r="L172" s="44">
        <v>1813362.54</v>
      </c>
      <c r="M172" s="44">
        <v>115126.19999999995</v>
      </c>
      <c r="N172" s="45"/>
      <c r="O172" s="4" t="s">
        <v>146</v>
      </c>
      <c r="P172" s="5">
        <v>1</v>
      </c>
      <c r="Q172" s="4" t="s">
        <v>241</v>
      </c>
    </row>
    <row r="173" spans="1:17">
      <c r="A173" s="42">
        <v>22</v>
      </c>
      <c r="B173" s="43">
        <v>7</v>
      </c>
      <c r="C173" s="43">
        <v>2</v>
      </c>
      <c r="D173" s="43">
        <v>2</v>
      </c>
      <c r="E173" s="42" t="s">
        <v>131</v>
      </c>
      <c r="F173" s="42">
        <v>2025</v>
      </c>
      <c r="G173" s="42" t="s">
        <v>345</v>
      </c>
      <c r="H173" s="44">
        <v>1.44</v>
      </c>
      <c r="I173" s="44">
        <v>7826.14</v>
      </c>
      <c r="J173" s="44">
        <v>19.7</v>
      </c>
      <c r="K173" s="44">
        <v>1850099.5</v>
      </c>
      <c r="L173" s="44">
        <v>2071738.37</v>
      </c>
      <c r="M173" s="44">
        <v>221638.87000000011</v>
      </c>
      <c r="N173" s="45"/>
      <c r="O173" s="4" t="s">
        <v>146</v>
      </c>
      <c r="P173" s="5">
        <v>1</v>
      </c>
      <c r="Q173" s="4" t="s">
        <v>241</v>
      </c>
    </row>
    <row r="174" spans="1:17">
      <c r="A174" s="42">
        <v>22</v>
      </c>
      <c r="B174" s="43">
        <v>7</v>
      </c>
      <c r="C174" s="43">
        <v>2</v>
      </c>
      <c r="D174" s="43">
        <v>2</v>
      </c>
      <c r="E174" s="42" t="s">
        <v>131</v>
      </c>
      <c r="F174" s="42">
        <v>2025</v>
      </c>
      <c r="G174" s="42" t="s">
        <v>346</v>
      </c>
      <c r="H174" s="44">
        <v>1.84</v>
      </c>
      <c r="I174" s="44">
        <v>10000.07</v>
      </c>
      <c r="J174" s="44">
        <v>60.8</v>
      </c>
      <c r="K174" s="44">
        <v>7296051.0700000003</v>
      </c>
      <c r="L174" s="44">
        <v>7401311.2400000002</v>
      </c>
      <c r="M174" s="44">
        <v>105260.16999999993</v>
      </c>
      <c r="N174" s="45"/>
      <c r="O174" s="4" t="s">
        <v>146</v>
      </c>
      <c r="P174" s="5">
        <v>1</v>
      </c>
      <c r="Q174" s="4" t="s">
        <v>241</v>
      </c>
    </row>
    <row r="175" spans="1:17">
      <c r="A175" s="42">
        <v>22</v>
      </c>
      <c r="B175" s="43">
        <v>7</v>
      </c>
      <c r="C175" s="43">
        <v>3</v>
      </c>
      <c r="D175" s="43">
        <v>2</v>
      </c>
      <c r="E175" s="42" t="s">
        <v>119</v>
      </c>
      <c r="F175" s="42">
        <v>2025</v>
      </c>
      <c r="G175" s="42" t="s">
        <v>344</v>
      </c>
      <c r="H175" s="44">
        <v>1.2</v>
      </c>
      <c r="I175" s="44">
        <v>6672.31</v>
      </c>
      <c r="J175" s="44">
        <v>46.45</v>
      </c>
      <c r="K175" s="44">
        <v>3719145.59</v>
      </c>
      <c r="L175" s="44">
        <v>4139626.96</v>
      </c>
      <c r="M175" s="44">
        <v>420481.37000000011</v>
      </c>
      <c r="N175" s="45"/>
      <c r="O175" s="4" t="s">
        <v>146</v>
      </c>
      <c r="P175" s="5">
        <v>1</v>
      </c>
      <c r="Q175" s="4" t="s">
        <v>244</v>
      </c>
    </row>
    <row r="176" spans="1:17">
      <c r="A176" s="42">
        <v>22</v>
      </c>
      <c r="B176" s="43">
        <v>7</v>
      </c>
      <c r="C176" s="43">
        <v>3</v>
      </c>
      <c r="D176" s="43">
        <v>2</v>
      </c>
      <c r="E176" s="42" t="s">
        <v>119</v>
      </c>
      <c r="F176" s="42">
        <v>2025</v>
      </c>
      <c r="G176" s="42" t="s">
        <v>345</v>
      </c>
      <c r="H176" s="44">
        <v>1.44</v>
      </c>
      <c r="I176" s="44">
        <v>7826.14</v>
      </c>
      <c r="J176" s="44">
        <v>19.98</v>
      </c>
      <c r="K176" s="44">
        <v>1876395.33</v>
      </c>
      <c r="L176" s="44">
        <v>1953591.91</v>
      </c>
      <c r="M176" s="44">
        <v>77196.579999999842</v>
      </c>
      <c r="N176" s="45"/>
      <c r="O176" s="4" t="s">
        <v>146</v>
      </c>
      <c r="P176" s="5">
        <v>1</v>
      </c>
      <c r="Q176" s="4" t="s">
        <v>244</v>
      </c>
    </row>
    <row r="177" spans="1:17">
      <c r="A177" s="42">
        <v>22</v>
      </c>
      <c r="B177" s="43">
        <v>7</v>
      </c>
      <c r="C177" s="43">
        <v>3</v>
      </c>
      <c r="D177" s="43">
        <v>2</v>
      </c>
      <c r="E177" s="42" t="s">
        <v>119</v>
      </c>
      <c r="F177" s="42">
        <v>2025</v>
      </c>
      <c r="G177" s="42" t="s">
        <v>346</v>
      </c>
      <c r="H177" s="44">
        <v>1.84</v>
      </c>
      <c r="I177" s="44">
        <v>10000.07</v>
      </c>
      <c r="J177" s="44">
        <v>72.8</v>
      </c>
      <c r="K177" s="44">
        <v>8736061.1500000004</v>
      </c>
      <c r="L177" s="44">
        <v>9407411.0600000005</v>
      </c>
      <c r="M177" s="44">
        <v>671349.91000000015</v>
      </c>
      <c r="N177" s="45"/>
      <c r="O177" s="4" t="s">
        <v>146</v>
      </c>
      <c r="P177" s="5">
        <v>1</v>
      </c>
      <c r="Q177" s="4" t="s">
        <v>244</v>
      </c>
    </row>
    <row r="178" spans="1:17">
      <c r="A178" s="42">
        <v>22</v>
      </c>
      <c r="B178" s="43">
        <v>7</v>
      </c>
      <c r="C178" s="43">
        <v>4</v>
      </c>
      <c r="D178" s="43">
        <v>3</v>
      </c>
      <c r="E178" s="42" t="s">
        <v>29</v>
      </c>
      <c r="F178" s="42">
        <v>2025</v>
      </c>
      <c r="G178" s="42" t="s">
        <v>344</v>
      </c>
      <c r="H178" s="44">
        <v>1.2</v>
      </c>
      <c r="I178" s="44">
        <v>6672.31</v>
      </c>
      <c r="J178" s="44">
        <v>10.48</v>
      </c>
      <c r="K178" s="44">
        <v>839109.71</v>
      </c>
      <c r="L178" s="44">
        <v>903671.75</v>
      </c>
      <c r="M178" s="44">
        <v>64562.040000000037</v>
      </c>
      <c r="N178" s="45"/>
      <c r="O178" s="4" t="s">
        <v>146</v>
      </c>
      <c r="P178" s="5">
        <v>1</v>
      </c>
      <c r="Q178" s="4" t="s">
        <v>286</v>
      </c>
    </row>
    <row r="179" spans="1:17">
      <c r="A179" s="42">
        <v>22</v>
      </c>
      <c r="B179" s="43">
        <v>7</v>
      </c>
      <c r="C179" s="43">
        <v>4</v>
      </c>
      <c r="D179" s="43">
        <v>3</v>
      </c>
      <c r="E179" s="42" t="s">
        <v>29</v>
      </c>
      <c r="F179" s="42">
        <v>2025</v>
      </c>
      <c r="G179" s="42" t="s">
        <v>345</v>
      </c>
      <c r="H179" s="44">
        <v>1.44</v>
      </c>
      <c r="I179" s="44">
        <v>7826.14</v>
      </c>
      <c r="J179" s="44">
        <v>29.17</v>
      </c>
      <c r="K179" s="44">
        <v>2739462.05</v>
      </c>
      <c r="L179" s="44">
        <v>3035170.49</v>
      </c>
      <c r="M179" s="44">
        <v>295708.44000000041</v>
      </c>
      <c r="N179" s="45"/>
      <c r="O179" s="4" t="s">
        <v>146</v>
      </c>
      <c r="P179" s="5">
        <v>1</v>
      </c>
      <c r="Q179" s="4" t="s">
        <v>286</v>
      </c>
    </row>
    <row r="180" spans="1:17">
      <c r="A180" s="42">
        <v>22</v>
      </c>
      <c r="B180" s="43">
        <v>7</v>
      </c>
      <c r="C180" s="43">
        <v>4</v>
      </c>
      <c r="D180" s="43">
        <v>3</v>
      </c>
      <c r="E180" s="42" t="s">
        <v>29</v>
      </c>
      <c r="F180" s="42">
        <v>2025</v>
      </c>
      <c r="G180" s="42" t="s">
        <v>346</v>
      </c>
      <c r="H180" s="44">
        <v>1.84</v>
      </c>
      <c r="I180" s="44">
        <v>10000.07</v>
      </c>
      <c r="J180" s="44">
        <v>92.28</v>
      </c>
      <c r="K180" s="44">
        <v>11073677.52</v>
      </c>
      <c r="L180" s="44">
        <v>11925520.810000001</v>
      </c>
      <c r="M180" s="44">
        <v>851843.29000000097</v>
      </c>
      <c r="N180" s="45"/>
      <c r="O180" s="4" t="s">
        <v>146</v>
      </c>
      <c r="P180" s="5">
        <v>1</v>
      </c>
      <c r="Q180" s="4" t="s">
        <v>286</v>
      </c>
    </row>
    <row r="181" spans="1:17">
      <c r="A181" s="42">
        <v>22</v>
      </c>
      <c r="B181" s="43">
        <v>7</v>
      </c>
      <c r="C181" s="43">
        <v>5</v>
      </c>
      <c r="D181" s="43">
        <v>2</v>
      </c>
      <c r="E181" s="42" t="s">
        <v>94</v>
      </c>
      <c r="F181" s="42">
        <v>2025</v>
      </c>
      <c r="G181" s="42" t="s">
        <v>344</v>
      </c>
      <c r="H181" s="44">
        <v>1.2</v>
      </c>
      <c r="I181" s="44">
        <v>6672.31</v>
      </c>
      <c r="J181" s="44">
        <v>8.9600000000000009</v>
      </c>
      <c r="K181" s="44">
        <v>717406.77</v>
      </c>
      <c r="L181" s="44">
        <v>781294.24</v>
      </c>
      <c r="M181" s="44">
        <v>63887.469999999972</v>
      </c>
      <c r="N181" s="45"/>
      <c r="O181" s="4" t="s">
        <v>146</v>
      </c>
      <c r="P181" s="5">
        <v>1</v>
      </c>
      <c r="Q181" s="4" t="s">
        <v>262</v>
      </c>
    </row>
    <row r="182" spans="1:17">
      <c r="A182" s="42">
        <v>22</v>
      </c>
      <c r="B182" s="43">
        <v>7</v>
      </c>
      <c r="C182" s="43">
        <v>5</v>
      </c>
      <c r="D182" s="43">
        <v>2</v>
      </c>
      <c r="E182" s="42" t="s">
        <v>94</v>
      </c>
      <c r="F182" s="42">
        <v>2025</v>
      </c>
      <c r="G182" s="42" t="s">
        <v>345</v>
      </c>
      <c r="H182" s="44">
        <v>1.44</v>
      </c>
      <c r="I182" s="44">
        <v>7826.14</v>
      </c>
      <c r="J182" s="44">
        <v>12.88</v>
      </c>
      <c r="K182" s="44">
        <v>1209608.2</v>
      </c>
      <c r="L182" s="44">
        <v>1286061.93</v>
      </c>
      <c r="M182" s="44">
        <v>76453.729999999981</v>
      </c>
      <c r="N182" s="45"/>
      <c r="O182" s="4" t="s">
        <v>146</v>
      </c>
      <c r="P182" s="5">
        <v>1</v>
      </c>
      <c r="Q182" s="4" t="s">
        <v>262</v>
      </c>
    </row>
    <row r="183" spans="1:17">
      <c r="A183" s="42">
        <v>22</v>
      </c>
      <c r="B183" s="43">
        <v>7</v>
      </c>
      <c r="C183" s="43">
        <v>5</v>
      </c>
      <c r="D183" s="43">
        <v>2</v>
      </c>
      <c r="E183" s="42" t="s">
        <v>94</v>
      </c>
      <c r="F183" s="42">
        <v>2025</v>
      </c>
      <c r="G183" s="42" t="s">
        <v>346</v>
      </c>
      <c r="H183" s="44">
        <v>1.84</v>
      </c>
      <c r="I183" s="44">
        <v>10000.07</v>
      </c>
      <c r="J183" s="44">
        <v>40.909999999999997</v>
      </c>
      <c r="K183" s="44">
        <v>4909234.3600000003</v>
      </c>
      <c r="L183" s="44">
        <v>5183931.09</v>
      </c>
      <c r="M183" s="44">
        <v>274696.72999999952</v>
      </c>
      <c r="N183" s="45"/>
      <c r="O183" s="4" t="s">
        <v>146</v>
      </c>
      <c r="P183" s="5">
        <v>1</v>
      </c>
      <c r="Q183" s="4" t="s">
        <v>262</v>
      </c>
    </row>
    <row r="184" spans="1:17">
      <c r="A184" s="42">
        <v>22</v>
      </c>
      <c r="B184" s="43">
        <v>7</v>
      </c>
      <c r="C184" s="43">
        <v>6</v>
      </c>
      <c r="D184" s="43">
        <v>2</v>
      </c>
      <c r="E184" s="42" t="s">
        <v>92</v>
      </c>
      <c r="F184" s="42">
        <v>2025</v>
      </c>
      <c r="G184" s="42" t="s">
        <v>344</v>
      </c>
      <c r="H184" s="44">
        <v>1.2</v>
      </c>
      <c r="I184" s="44">
        <v>6672.31</v>
      </c>
      <c r="J184" s="44">
        <v>8.7899999999999991</v>
      </c>
      <c r="K184" s="44">
        <v>703795.26</v>
      </c>
      <c r="L184" s="44">
        <v>732433.68</v>
      </c>
      <c r="M184" s="44">
        <v>28638.420000000042</v>
      </c>
      <c r="N184" s="45"/>
      <c r="O184" s="4" t="s">
        <v>146</v>
      </c>
      <c r="P184" s="5">
        <v>1</v>
      </c>
      <c r="Q184" s="4" t="s">
        <v>263</v>
      </c>
    </row>
    <row r="185" spans="1:17">
      <c r="A185" s="42">
        <v>22</v>
      </c>
      <c r="B185" s="43">
        <v>7</v>
      </c>
      <c r="C185" s="43">
        <v>6</v>
      </c>
      <c r="D185" s="43">
        <v>2</v>
      </c>
      <c r="E185" s="42" t="s">
        <v>92</v>
      </c>
      <c r="F185" s="42">
        <v>2025</v>
      </c>
      <c r="G185" s="42" t="s">
        <v>345</v>
      </c>
      <c r="H185" s="44">
        <v>1.44</v>
      </c>
      <c r="I185" s="44">
        <v>7826.14</v>
      </c>
      <c r="J185" s="44">
        <v>10.44</v>
      </c>
      <c r="K185" s="44">
        <v>980458.82</v>
      </c>
      <c r="L185" s="44">
        <v>1008342.8</v>
      </c>
      <c r="M185" s="44">
        <v>27883.980000000098</v>
      </c>
      <c r="N185" s="45"/>
      <c r="O185" s="4" t="s">
        <v>146</v>
      </c>
      <c r="P185" s="5">
        <v>1</v>
      </c>
      <c r="Q185" s="4" t="s">
        <v>263</v>
      </c>
    </row>
    <row r="186" spans="1:17">
      <c r="A186" s="42">
        <v>22</v>
      </c>
      <c r="B186" s="43">
        <v>7</v>
      </c>
      <c r="C186" s="43">
        <v>6</v>
      </c>
      <c r="D186" s="43">
        <v>2</v>
      </c>
      <c r="E186" s="42" t="s">
        <v>92</v>
      </c>
      <c r="F186" s="42">
        <v>2025</v>
      </c>
      <c r="G186" s="42" t="s">
        <v>346</v>
      </c>
      <c r="H186" s="44">
        <v>1.84</v>
      </c>
      <c r="I186" s="44">
        <v>10000.07</v>
      </c>
      <c r="J186" s="44">
        <v>34.18</v>
      </c>
      <c r="K186" s="44">
        <v>4101628.71</v>
      </c>
      <c r="L186" s="44">
        <v>4582899.57</v>
      </c>
      <c r="M186" s="44">
        <v>481270.86000000034</v>
      </c>
      <c r="N186" s="45"/>
      <c r="O186" s="4" t="s">
        <v>146</v>
      </c>
      <c r="P186" s="5">
        <v>1</v>
      </c>
      <c r="Q186" s="4" t="s">
        <v>263</v>
      </c>
    </row>
    <row r="187" spans="1:17">
      <c r="A187" s="42">
        <v>22</v>
      </c>
      <c r="B187" s="43">
        <v>8</v>
      </c>
      <c r="C187" s="43">
        <v>0</v>
      </c>
      <c r="D187" s="43">
        <v>0</v>
      </c>
      <c r="E187" s="42" t="s">
        <v>18</v>
      </c>
      <c r="F187" s="42">
        <v>2025</v>
      </c>
      <c r="G187" s="42" t="s">
        <v>344</v>
      </c>
      <c r="H187" s="44">
        <v>1.2</v>
      </c>
      <c r="I187" s="44">
        <v>6672.31</v>
      </c>
      <c r="J187" s="44">
        <v>36.31</v>
      </c>
      <c r="K187" s="44">
        <v>2907258.91</v>
      </c>
      <c r="L187" s="44">
        <v>3193069.62</v>
      </c>
      <c r="M187" s="44">
        <v>285810.70999999996</v>
      </c>
      <c r="N187" s="45"/>
      <c r="O187" s="4" t="s">
        <v>148</v>
      </c>
      <c r="P187" s="5">
        <v>1</v>
      </c>
      <c r="Q187" s="4" t="s">
        <v>247</v>
      </c>
    </row>
    <row r="188" spans="1:17">
      <c r="A188" s="42">
        <v>22</v>
      </c>
      <c r="B188" s="43">
        <v>8</v>
      </c>
      <c r="C188" s="43">
        <v>0</v>
      </c>
      <c r="D188" s="43">
        <v>0</v>
      </c>
      <c r="E188" s="42" t="s">
        <v>18</v>
      </c>
      <c r="F188" s="42">
        <v>2025</v>
      </c>
      <c r="G188" s="42" t="s">
        <v>345</v>
      </c>
      <c r="H188" s="44">
        <v>1.44</v>
      </c>
      <c r="I188" s="44">
        <v>7826.14</v>
      </c>
      <c r="J188" s="44">
        <v>37.92</v>
      </c>
      <c r="K188" s="44">
        <v>3561206.75</v>
      </c>
      <c r="L188" s="44">
        <v>3882793.95</v>
      </c>
      <c r="M188" s="44">
        <v>321587.20000000019</v>
      </c>
      <c r="N188" s="45"/>
      <c r="O188" s="4" t="s">
        <v>148</v>
      </c>
      <c r="P188" s="5">
        <v>1</v>
      </c>
      <c r="Q188" s="4" t="s">
        <v>247</v>
      </c>
    </row>
    <row r="189" spans="1:17">
      <c r="A189" s="42">
        <v>22</v>
      </c>
      <c r="B189" s="43">
        <v>8</v>
      </c>
      <c r="C189" s="43">
        <v>0</v>
      </c>
      <c r="D189" s="43">
        <v>0</v>
      </c>
      <c r="E189" s="42" t="s">
        <v>18</v>
      </c>
      <c r="F189" s="42">
        <v>2025</v>
      </c>
      <c r="G189" s="42" t="s">
        <v>346</v>
      </c>
      <c r="H189" s="44">
        <v>1.84</v>
      </c>
      <c r="I189" s="44">
        <v>10000.07</v>
      </c>
      <c r="J189" s="44">
        <v>210.83</v>
      </c>
      <c r="K189" s="44">
        <v>25299777.100000001</v>
      </c>
      <c r="L189" s="44">
        <v>27446014.77</v>
      </c>
      <c r="M189" s="44">
        <v>2146237.6699999981</v>
      </c>
      <c r="N189" s="45"/>
      <c r="O189" s="4" t="s">
        <v>148</v>
      </c>
      <c r="P189" s="5">
        <v>1</v>
      </c>
      <c r="Q189" s="4" t="s">
        <v>247</v>
      </c>
    </row>
    <row r="190" spans="1:17">
      <c r="A190" s="42">
        <v>22</v>
      </c>
      <c r="B190" s="43">
        <v>8</v>
      </c>
      <c r="C190" s="43">
        <v>1</v>
      </c>
      <c r="D190" s="43">
        <v>1</v>
      </c>
      <c r="E190" s="42" t="s">
        <v>55</v>
      </c>
      <c r="F190" s="42">
        <v>2025</v>
      </c>
      <c r="G190" s="42" t="s">
        <v>344</v>
      </c>
      <c r="H190" s="44">
        <v>1.2</v>
      </c>
      <c r="I190" s="44">
        <v>6672.31</v>
      </c>
      <c r="J190" s="44">
        <v>58</v>
      </c>
      <c r="K190" s="44">
        <v>4643927.76</v>
      </c>
      <c r="L190" s="44">
        <v>5064874.26</v>
      </c>
      <c r="M190" s="44">
        <v>420946.5</v>
      </c>
      <c r="N190" s="45"/>
      <c r="O190" s="4" t="s">
        <v>146</v>
      </c>
      <c r="P190" s="5">
        <v>1</v>
      </c>
      <c r="Q190" s="4" t="s">
        <v>193</v>
      </c>
    </row>
    <row r="191" spans="1:17">
      <c r="A191" s="42">
        <v>22</v>
      </c>
      <c r="B191" s="43">
        <v>8</v>
      </c>
      <c r="C191" s="43">
        <v>1</v>
      </c>
      <c r="D191" s="43">
        <v>1</v>
      </c>
      <c r="E191" s="42" t="s">
        <v>55</v>
      </c>
      <c r="F191" s="42">
        <v>2025</v>
      </c>
      <c r="G191" s="42" t="s">
        <v>345</v>
      </c>
      <c r="H191" s="44">
        <v>1.44</v>
      </c>
      <c r="I191" s="44">
        <v>7826.14</v>
      </c>
      <c r="J191" s="44">
        <v>59.05</v>
      </c>
      <c r="K191" s="44">
        <v>5545602.7999999998</v>
      </c>
      <c r="L191" s="44">
        <v>5859730.8799999999</v>
      </c>
      <c r="M191" s="44">
        <v>314128.08000000007</v>
      </c>
      <c r="N191" s="45"/>
      <c r="O191" s="4" t="s">
        <v>146</v>
      </c>
      <c r="P191" s="5">
        <v>1</v>
      </c>
      <c r="Q191" s="4" t="s">
        <v>193</v>
      </c>
    </row>
    <row r="192" spans="1:17">
      <c r="A192" s="42">
        <v>22</v>
      </c>
      <c r="B192" s="43">
        <v>8</v>
      </c>
      <c r="C192" s="43">
        <v>1</v>
      </c>
      <c r="D192" s="43">
        <v>1</v>
      </c>
      <c r="E192" s="42" t="s">
        <v>55</v>
      </c>
      <c r="F192" s="42">
        <v>2025</v>
      </c>
      <c r="G192" s="42" t="s">
        <v>346</v>
      </c>
      <c r="H192" s="44">
        <v>1.84</v>
      </c>
      <c r="I192" s="44">
        <v>10000.07</v>
      </c>
      <c r="J192" s="44">
        <v>233.85</v>
      </c>
      <c r="K192" s="44">
        <v>28062196.43</v>
      </c>
      <c r="L192" s="44">
        <v>30691710.120000001</v>
      </c>
      <c r="M192" s="44">
        <v>2629513.6900000013</v>
      </c>
      <c r="N192" s="45"/>
      <c r="O192" s="4" t="s">
        <v>146</v>
      </c>
      <c r="P192" s="5">
        <v>1</v>
      </c>
      <c r="Q192" s="4" t="s">
        <v>193</v>
      </c>
    </row>
    <row r="193" spans="1:17">
      <c r="A193" s="42">
        <v>22</v>
      </c>
      <c r="B193" s="43">
        <v>8</v>
      </c>
      <c r="C193" s="43">
        <v>2</v>
      </c>
      <c r="D193" s="43">
        <v>1</v>
      </c>
      <c r="E193" s="42" t="s">
        <v>43</v>
      </c>
      <c r="F193" s="42">
        <v>2025</v>
      </c>
      <c r="G193" s="42" t="s">
        <v>344</v>
      </c>
      <c r="H193" s="44">
        <v>1.2</v>
      </c>
      <c r="I193" s="44">
        <v>6672.31</v>
      </c>
      <c r="J193" s="44">
        <v>5.83</v>
      </c>
      <c r="K193" s="44">
        <v>466794.81</v>
      </c>
      <c r="L193" s="44">
        <v>582225.99</v>
      </c>
      <c r="M193" s="44">
        <v>115431.18</v>
      </c>
      <c r="N193" s="45"/>
      <c r="O193" s="4" t="s">
        <v>146</v>
      </c>
      <c r="P193" s="5">
        <v>1</v>
      </c>
      <c r="Q193" s="4" t="s">
        <v>200</v>
      </c>
    </row>
    <row r="194" spans="1:17">
      <c r="A194" s="42">
        <v>22</v>
      </c>
      <c r="B194" s="43">
        <v>8</v>
      </c>
      <c r="C194" s="43">
        <v>2</v>
      </c>
      <c r="D194" s="43">
        <v>1</v>
      </c>
      <c r="E194" s="42" t="s">
        <v>43</v>
      </c>
      <c r="F194" s="42">
        <v>2025</v>
      </c>
      <c r="G194" s="42" t="s">
        <v>345</v>
      </c>
      <c r="H194" s="44">
        <v>1.44</v>
      </c>
      <c r="I194" s="44">
        <v>7826.14</v>
      </c>
      <c r="J194" s="44">
        <v>5.17</v>
      </c>
      <c r="K194" s="44">
        <v>485533.73</v>
      </c>
      <c r="L194" s="44">
        <v>518746.34</v>
      </c>
      <c r="M194" s="44">
        <v>33212.610000000044</v>
      </c>
      <c r="N194" s="45"/>
      <c r="O194" s="4" t="s">
        <v>146</v>
      </c>
      <c r="P194" s="5">
        <v>1</v>
      </c>
      <c r="Q194" s="4" t="s">
        <v>200</v>
      </c>
    </row>
    <row r="195" spans="1:17">
      <c r="A195" s="42">
        <v>22</v>
      </c>
      <c r="B195" s="43">
        <v>8</v>
      </c>
      <c r="C195" s="43">
        <v>2</v>
      </c>
      <c r="D195" s="43">
        <v>1</v>
      </c>
      <c r="E195" s="42" t="s">
        <v>43</v>
      </c>
      <c r="F195" s="42">
        <v>2025</v>
      </c>
      <c r="G195" s="42" t="s">
        <v>346</v>
      </c>
      <c r="H195" s="44">
        <v>1.84</v>
      </c>
      <c r="I195" s="44">
        <v>10000.07</v>
      </c>
      <c r="J195" s="44">
        <v>25.14</v>
      </c>
      <c r="K195" s="44">
        <v>3016821.12</v>
      </c>
      <c r="L195" s="44">
        <v>3459739.32</v>
      </c>
      <c r="M195" s="44">
        <v>442918.19999999972</v>
      </c>
      <c r="N195" s="45"/>
      <c r="O195" s="4" t="s">
        <v>146</v>
      </c>
      <c r="P195" s="5">
        <v>1</v>
      </c>
      <c r="Q195" s="4" t="s">
        <v>200</v>
      </c>
    </row>
    <row r="196" spans="1:17">
      <c r="A196" s="42">
        <v>22</v>
      </c>
      <c r="B196" s="43">
        <v>8</v>
      </c>
      <c r="C196" s="43">
        <v>3</v>
      </c>
      <c r="D196" s="43">
        <v>2</v>
      </c>
      <c r="E196" s="42" t="s">
        <v>140</v>
      </c>
      <c r="F196" s="42">
        <v>2025</v>
      </c>
      <c r="G196" s="42" t="s">
        <v>344</v>
      </c>
      <c r="H196" s="44">
        <v>1.2</v>
      </c>
      <c r="I196" s="44">
        <v>6672.31</v>
      </c>
      <c r="J196" s="44">
        <v>20.46</v>
      </c>
      <c r="K196" s="44">
        <v>1638185.55</v>
      </c>
      <c r="L196" s="44">
        <v>1729677.78</v>
      </c>
      <c r="M196" s="44">
        <v>91492.229999999981</v>
      </c>
      <c r="N196" s="45"/>
      <c r="O196" s="4" t="s">
        <v>146</v>
      </c>
      <c r="P196" s="5">
        <v>1</v>
      </c>
      <c r="Q196" s="4" t="s">
        <v>249</v>
      </c>
    </row>
    <row r="197" spans="1:17">
      <c r="A197" s="42">
        <v>22</v>
      </c>
      <c r="B197" s="43">
        <v>8</v>
      </c>
      <c r="C197" s="43">
        <v>3</v>
      </c>
      <c r="D197" s="43">
        <v>2</v>
      </c>
      <c r="E197" s="42" t="s">
        <v>140</v>
      </c>
      <c r="F197" s="42">
        <v>2025</v>
      </c>
      <c r="G197" s="42" t="s">
        <v>345</v>
      </c>
      <c r="H197" s="44">
        <v>1.44</v>
      </c>
      <c r="I197" s="44">
        <v>7826.14</v>
      </c>
      <c r="J197" s="44">
        <v>23.46</v>
      </c>
      <c r="K197" s="44">
        <v>2203214.9300000002</v>
      </c>
      <c r="L197" s="44">
        <v>2313741.4300000002</v>
      </c>
      <c r="M197" s="44">
        <v>110526.5</v>
      </c>
      <c r="N197" s="45"/>
      <c r="O197" s="4" t="s">
        <v>146</v>
      </c>
      <c r="P197" s="5">
        <v>1</v>
      </c>
      <c r="Q197" s="4" t="s">
        <v>249</v>
      </c>
    </row>
    <row r="198" spans="1:17">
      <c r="A198" s="42">
        <v>22</v>
      </c>
      <c r="B198" s="43">
        <v>8</v>
      </c>
      <c r="C198" s="43">
        <v>3</v>
      </c>
      <c r="D198" s="43">
        <v>2</v>
      </c>
      <c r="E198" s="42" t="s">
        <v>140</v>
      </c>
      <c r="F198" s="42">
        <v>2025</v>
      </c>
      <c r="G198" s="42" t="s">
        <v>346</v>
      </c>
      <c r="H198" s="44">
        <v>1.84</v>
      </c>
      <c r="I198" s="44">
        <v>10000.07</v>
      </c>
      <c r="J198" s="44">
        <v>73.45</v>
      </c>
      <c r="K198" s="44">
        <v>8814061.6999999993</v>
      </c>
      <c r="L198" s="44">
        <v>8849524.3599999994</v>
      </c>
      <c r="M198" s="44">
        <v>35462.660000000149</v>
      </c>
      <c r="N198" s="45"/>
      <c r="O198" s="4" t="s">
        <v>146</v>
      </c>
      <c r="P198" s="5">
        <v>1</v>
      </c>
      <c r="Q198" s="4" t="s">
        <v>249</v>
      </c>
    </row>
    <row r="199" spans="1:17">
      <c r="A199" s="42">
        <v>22</v>
      </c>
      <c r="B199" s="43">
        <v>8</v>
      </c>
      <c r="C199" s="43">
        <v>4</v>
      </c>
      <c r="D199" s="43">
        <v>2</v>
      </c>
      <c r="E199" s="42" t="s">
        <v>106</v>
      </c>
      <c r="F199" s="42">
        <v>2025</v>
      </c>
      <c r="G199" s="42" t="s">
        <v>344</v>
      </c>
      <c r="H199" s="44">
        <v>1.2</v>
      </c>
      <c r="I199" s="44">
        <v>6672.31</v>
      </c>
      <c r="J199" s="44">
        <v>27.36</v>
      </c>
      <c r="K199" s="44">
        <v>2190652.8199999998</v>
      </c>
      <c r="L199" s="44">
        <v>2386735.34</v>
      </c>
      <c r="M199" s="44">
        <v>196082.52000000002</v>
      </c>
      <c r="N199" s="45"/>
      <c r="O199" s="4" t="s">
        <v>146</v>
      </c>
      <c r="P199" s="5">
        <v>1</v>
      </c>
      <c r="Q199" s="4" t="s">
        <v>219</v>
      </c>
    </row>
    <row r="200" spans="1:17">
      <c r="A200" s="42">
        <v>22</v>
      </c>
      <c r="B200" s="43">
        <v>8</v>
      </c>
      <c r="C200" s="43">
        <v>4</v>
      </c>
      <c r="D200" s="43">
        <v>2</v>
      </c>
      <c r="E200" s="42" t="s">
        <v>106</v>
      </c>
      <c r="F200" s="42">
        <v>2025</v>
      </c>
      <c r="G200" s="42" t="s">
        <v>345</v>
      </c>
      <c r="H200" s="44">
        <v>1.44</v>
      </c>
      <c r="I200" s="44">
        <v>7826.14</v>
      </c>
      <c r="J200" s="44">
        <v>28.99</v>
      </c>
      <c r="K200" s="44">
        <v>2722557.58</v>
      </c>
      <c r="L200" s="44">
        <v>3028364.68</v>
      </c>
      <c r="M200" s="44">
        <v>305807.10000000009</v>
      </c>
      <c r="N200" s="45"/>
      <c r="O200" s="4" t="s">
        <v>146</v>
      </c>
      <c r="P200" s="5">
        <v>1</v>
      </c>
      <c r="Q200" s="4" t="s">
        <v>219</v>
      </c>
    </row>
    <row r="201" spans="1:17">
      <c r="A201" s="42">
        <v>22</v>
      </c>
      <c r="B201" s="43">
        <v>8</v>
      </c>
      <c r="C201" s="43">
        <v>4</v>
      </c>
      <c r="D201" s="43">
        <v>2</v>
      </c>
      <c r="E201" s="42" t="s">
        <v>106</v>
      </c>
      <c r="F201" s="42">
        <v>2025</v>
      </c>
      <c r="G201" s="42" t="s">
        <v>346</v>
      </c>
      <c r="H201" s="44">
        <v>1.84</v>
      </c>
      <c r="I201" s="44">
        <v>10000.07</v>
      </c>
      <c r="J201" s="44">
        <v>110.6</v>
      </c>
      <c r="K201" s="44">
        <v>13272092.9</v>
      </c>
      <c r="L201" s="44">
        <v>14354483.74</v>
      </c>
      <c r="M201" s="44">
        <v>1082390.8399999999</v>
      </c>
      <c r="N201" s="45"/>
      <c r="O201" s="4" t="s">
        <v>146</v>
      </c>
      <c r="P201" s="5">
        <v>1</v>
      </c>
      <c r="Q201" s="4" t="s">
        <v>219</v>
      </c>
    </row>
    <row r="202" spans="1:17">
      <c r="A202" s="42">
        <v>22</v>
      </c>
      <c r="B202" s="43">
        <v>8</v>
      </c>
      <c r="C202" s="43">
        <v>5</v>
      </c>
      <c r="D202" s="43">
        <v>2</v>
      </c>
      <c r="E202" s="42" t="s">
        <v>66</v>
      </c>
      <c r="F202" s="42">
        <v>2025</v>
      </c>
      <c r="G202" s="42" t="s">
        <v>344</v>
      </c>
      <c r="H202" s="44">
        <v>1.2</v>
      </c>
      <c r="I202" s="44">
        <v>6672.31</v>
      </c>
      <c r="J202" s="44">
        <v>14.92</v>
      </c>
      <c r="K202" s="44">
        <v>1194610.3799999999</v>
      </c>
      <c r="L202" s="44">
        <v>1330359.8700000001</v>
      </c>
      <c r="M202" s="44">
        <v>135749.49000000022</v>
      </c>
      <c r="N202" s="45"/>
      <c r="O202" s="4" t="s">
        <v>146</v>
      </c>
      <c r="P202" s="5">
        <v>1</v>
      </c>
      <c r="Q202" s="4" t="s">
        <v>178</v>
      </c>
    </row>
    <row r="203" spans="1:17">
      <c r="A203" s="42">
        <v>22</v>
      </c>
      <c r="B203" s="43">
        <v>8</v>
      </c>
      <c r="C203" s="43">
        <v>5</v>
      </c>
      <c r="D203" s="43">
        <v>2</v>
      </c>
      <c r="E203" s="42" t="s">
        <v>66</v>
      </c>
      <c r="F203" s="42">
        <v>2025</v>
      </c>
      <c r="G203" s="42" t="s">
        <v>345</v>
      </c>
      <c r="H203" s="44">
        <v>1.44</v>
      </c>
      <c r="I203" s="44">
        <v>7826.14</v>
      </c>
      <c r="J203" s="44">
        <v>9.1300000000000008</v>
      </c>
      <c r="K203" s="44">
        <v>857431.9</v>
      </c>
      <c r="L203" s="44">
        <v>1017894.13</v>
      </c>
      <c r="M203" s="44">
        <v>160462.22999999998</v>
      </c>
      <c r="N203" s="45"/>
      <c r="O203" s="4" t="s">
        <v>146</v>
      </c>
      <c r="P203" s="5">
        <v>1</v>
      </c>
      <c r="Q203" s="4" t="s">
        <v>178</v>
      </c>
    </row>
    <row r="204" spans="1:17">
      <c r="A204" s="42">
        <v>22</v>
      </c>
      <c r="B204" s="43">
        <v>8</v>
      </c>
      <c r="C204" s="43">
        <v>5</v>
      </c>
      <c r="D204" s="43">
        <v>2</v>
      </c>
      <c r="E204" s="42" t="s">
        <v>66</v>
      </c>
      <c r="F204" s="42">
        <v>2025</v>
      </c>
      <c r="G204" s="42" t="s">
        <v>346</v>
      </c>
      <c r="H204" s="44">
        <v>1.84</v>
      </c>
      <c r="I204" s="44">
        <v>10000.07</v>
      </c>
      <c r="J204" s="44">
        <v>51.17</v>
      </c>
      <c r="K204" s="44">
        <v>6140442.9800000004</v>
      </c>
      <c r="L204" s="44">
        <v>6788165.4699999997</v>
      </c>
      <c r="M204" s="44">
        <v>647722.48999999929</v>
      </c>
      <c r="N204" s="45"/>
      <c r="O204" s="4" t="s">
        <v>146</v>
      </c>
      <c r="P204" s="5">
        <v>1</v>
      </c>
      <c r="Q204" s="4" t="s">
        <v>178</v>
      </c>
    </row>
    <row r="205" spans="1:17">
      <c r="A205" s="42">
        <v>22</v>
      </c>
      <c r="B205" s="43">
        <v>9</v>
      </c>
      <c r="C205" s="43">
        <v>0</v>
      </c>
      <c r="D205" s="43">
        <v>0</v>
      </c>
      <c r="E205" s="42" t="s">
        <v>17</v>
      </c>
      <c r="F205" s="42">
        <v>2025</v>
      </c>
      <c r="G205" s="42" t="s">
        <v>344</v>
      </c>
      <c r="H205" s="44">
        <v>1.2</v>
      </c>
      <c r="I205" s="44">
        <v>6672.31</v>
      </c>
      <c r="J205" s="44">
        <v>29.71</v>
      </c>
      <c r="K205" s="44">
        <v>2378811.96</v>
      </c>
      <c r="L205" s="44">
        <v>3047093.76</v>
      </c>
      <c r="M205" s="44">
        <v>668281.79999999981</v>
      </c>
      <c r="N205" s="45"/>
      <c r="O205" s="4" t="s">
        <v>148</v>
      </c>
      <c r="P205" s="5">
        <v>1</v>
      </c>
      <c r="Q205" s="4" t="s">
        <v>216</v>
      </c>
    </row>
    <row r="206" spans="1:17">
      <c r="A206" s="42">
        <v>22</v>
      </c>
      <c r="B206" s="43">
        <v>9</v>
      </c>
      <c r="C206" s="43">
        <v>0</v>
      </c>
      <c r="D206" s="43">
        <v>0</v>
      </c>
      <c r="E206" s="42" t="s">
        <v>17</v>
      </c>
      <c r="F206" s="42">
        <v>2025</v>
      </c>
      <c r="G206" s="42" t="s">
        <v>345</v>
      </c>
      <c r="H206" s="44">
        <v>1.44</v>
      </c>
      <c r="I206" s="44">
        <v>7826.14</v>
      </c>
      <c r="J206" s="44">
        <v>47.32</v>
      </c>
      <c r="K206" s="44">
        <v>4443995.34</v>
      </c>
      <c r="L206" s="44">
        <v>5587417.21</v>
      </c>
      <c r="M206" s="44">
        <v>1143421.8700000001</v>
      </c>
      <c r="N206" s="45"/>
      <c r="O206" s="4" t="s">
        <v>148</v>
      </c>
      <c r="P206" s="5">
        <v>1</v>
      </c>
      <c r="Q206" s="4" t="s">
        <v>216</v>
      </c>
    </row>
    <row r="207" spans="1:17">
      <c r="A207" s="42">
        <v>22</v>
      </c>
      <c r="B207" s="43">
        <v>9</v>
      </c>
      <c r="C207" s="43">
        <v>0</v>
      </c>
      <c r="D207" s="43">
        <v>0</v>
      </c>
      <c r="E207" s="42" t="s">
        <v>17</v>
      </c>
      <c r="F207" s="42">
        <v>2025</v>
      </c>
      <c r="G207" s="42" t="s">
        <v>346</v>
      </c>
      <c r="H207" s="44">
        <v>1.84</v>
      </c>
      <c r="I207" s="44">
        <v>10000.07</v>
      </c>
      <c r="J207" s="44">
        <v>279.88</v>
      </c>
      <c r="K207" s="44">
        <v>33585835.100000001</v>
      </c>
      <c r="L207" s="44">
        <v>38144285.630000003</v>
      </c>
      <c r="M207" s="44">
        <v>4558450.5300000012</v>
      </c>
      <c r="N207" s="45"/>
      <c r="O207" s="4" t="s">
        <v>148</v>
      </c>
      <c r="P207" s="5">
        <v>1</v>
      </c>
      <c r="Q207" s="4" t="s">
        <v>216</v>
      </c>
    </row>
    <row r="208" spans="1:17">
      <c r="A208" s="42">
        <v>22</v>
      </c>
      <c r="B208" s="43">
        <v>9</v>
      </c>
      <c r="C208" s="43">
        <v>1</v>
      </c>
      <c r="D208" s="43">
        <v>1</v>
      </c>
      <c r="E208" s="42" t="s">
        <v>54</v>
      </c>
      <c r="F208" s="42">
        <v>2025</v>
      </c>
      <c r="G208" s="42" t="s">
        <v>344</v>
      </c>
      <c r="H208" s="44">
        <v>1.2</v>
      </c>
      <c r="I208" s="44">
        <v>6672.31</v>
      </c>
      <c r="J208" s="44">
        <v>55.58</v>
      </c>
      <c r="K208" s="44">
        <v>4450163.88</v>
      </c>
      <c r="L208" s="44">
        <v>4768233.7300000004</v>
      </c>
      <c r="M208" s="44">
        <v>318069.85000000056</v>
      </c>
      <c r="N208" s="45"/>
      <c r="O208" s="4" t="s">
        <v>146</v>
      </c>
      <c r="P208" s="5">
        <v>1</v>
      </c>
      <c r="Q208" s="4" t="s">
        <v>194</v>
      </c>
    </row>
    <row r="209" spans="1:17">
      <c r="A209" s="42">
        <v>22</v>
      </c>
      <c r="B209" s="43">
        <v>9</v>
      </c>
      <c r="C209" s="43">
        <v>1</v>
      </c>
      <c r="D209" s="43">
        <v>1</v>
      </c>
      <c r="E209" s="42" t="s">
        <v>54</v>
      </c>
      <c r="F209" s="42">
        <v>2025</v>
      </c>
      <c r="G209" s="42" t="s">
        <v>345</v>
      </c>
      <c r="H209" s="44">
        <v>1.44</v>
      </c>
      <c r="I209" s="44">
        <v>7826.14</v>
      </c>
      <c r="J209" s="44">
        <v>46.73</v>
      </c>
      <c r="K209" s="44">
        <v>4388586.2699999996</v>
      </c>
      <c r="L209" s="44">
        <v>4608382.4000000004</v>
      </c>
      <c r="M209" s="44">
        <v>219796.13000000082</v>
      </c>
      <c r="N209" s="45"/>
      <c r="O209" s="4" t="s">
        <v>146</v>
      </c>
      <c r="P209" s="5">
        <v>1</v>
      </c>
      <c r="Q209" s="4" t="s">
        <v>194</v>
      </c>
    </row>
    <row r="210" spans="1:17">
      <c r="A210" s="42">
        <v>22</v>
      </c>
      <c r="B210" s="43">
        <v>9</v>
      </c>
      <c r="C210" s="43">
        <v>1</v>
      </c>
      <c r="D210" s="43">
        <v>1</v>
      </c>
      <c r="E210" s="42" t="s">
        <v>54</v>
      </c>
      <c r="F210" s="42">
        <v>2025</v>
      </c>
      <c r="G210" s="42" t="s">
        <v>346</v>
      </c>
      <c r="H210" s="44">
        <v>1.84</v>
      </c>
      <c r="I210" s="44">
        <v>10000.07</v>
      </c>
      <c r="J210" s="44">
        <v>215.49</v>
      </c>
      <c r="K210" s="44">
        <v>25858981.010000002</v>
      </c>
      <c r="L210" s="44">
        <v>27613910.329999998</v>
      </c>
      <c r="M210" s="44">
        <v>1754929.3199999966</v>
      </c>
      <c r="N210" s="45"/>
      <c r="O210" s="4" t="s">
        <v>146</v>
      </c>
      <c r="P210" s="5">
        <v>1</v>
      </c>
      <c r="Q210" s="4" t="s">
        <v>194</v>
      </c>
    </row>
    <row r="211" spans="1:17">
      <c r="A211" s="42">
        <v>22</v>
      </c>
      <c r="B211" s="43">
        <v>9</v>
      </c>
      <c r="C211" s="43">
        <v>3</v>
      </c>
      <c r="D211" s="43">
        <v>2</v>
      </c>
      <c r="E211" s="42" t="s">
        <v>118</v>
      </c>
      <c r="F211" s="42">
        <v>2025</v>
      </c>
      <c r="G211" s="42" t="s">
        <v>344</v>
      </c>
      <c r="H211" s="44">
        <v>1.2</v>
      </c>
      <c r="I211" s="44">
        <v>6672.31</v>
      </c>
      <c r="J211" s="44">
        <v>12.76</v>
      </c>
      <c r="K211" s="44">
        <v>1021664.11</v>
      </c>
      <c r="L211" s="44">
        <v>1141714.75</v>
      </c>
      <c r="M211" s="44">
        <v>120050.64000000001</v>
      </c>
      <c r="N211" s="45"/>
      <c r="O211" s="4" t="s">
        <v>146</v>
      </c>
      <c r="P211" s="5">
        <v>1</v>
      </c>
      <c r="Q211" s="4" t="s">
        <v>261</v>
      </c>
    </row>
    <row r="212" spans="1:17">
      <c r="A212" s="42">
        <v>22</v>
      </c>
      <c r="B212" s="43">
        <v>9</v>
      </c>
      <c r="C212" s="43">
        <v>3</v>
      </c>
      <c r="D212" s="43">
        <v>2</v>
      </c>
      <c r="E212" s="42" t="s">
        <v>118</v>
      </c>
      <c r="F212" s="42">
        <v>2025</v>
      </c>
      <c r="G212" s="42" t="s">
        <v>345</v>
      </c>
      <c r="H212" s="44">
        <v>1.44</v>
      </c>
      <c r="I212" s="44">
        <v>7826.14</v>
      </c>
      <c r="J212" s="44">
        <v>10.14</v>
      </c>
      <c r="K212" s="44">
        <v>952284.72</v>
      </c>
      <c r="L212" s="44">
        <v>932142.48</v>
      </c>
      <c r="M212" s="44">
        <v>-20142.239999999991</v>
      </c>
      <c r="N212" s="45"/>
      <c r="O212" s="4" t="s">
        <v>146</v>
      </c>
      <c r="P212" s="5">
        <v>-1</v>
      </c>
      <c r="Q212" s="4" t="s">
        <v>261</v>
      </c>
    </row>
    <row r="213" spans="1:17">
      <c r="A213" s="42">
        <v>22</v>
      </c>
      <c r="B213" s="43">
        <v>9</v>
      </c>
      <c r="C213" s="43">
        <v>3</v>
      </c>
      <c r="D213" s="43">
        <v>2</v>
      </c>
      <c r="E213" s="42" t="s">
        <v>118</v>
      </c>
      <c r="F213" s="42">
        <v>2025</v>
      </c>
      <c r="G213" s="42" t="s">
        <v>346</v>
      </c>
      <c r="H213" s="44">
        <v>1.84</v>
      </c>
      <c r="I213" s="44">
        <v>10000.07</v>
      </c>
      <c r="J213" s="44">
        <v>31.04</v>
      </c>
      <c r="K213" s="44">
        <v>3724826.07</v>
      </c>
      <c r="L213" s="44">
        <v>4014544.19</v>
      </c>
      <c r="M213" s="44">
        <v>289718.12000000011</v>
      </c>
      <c r="N213" s="45"/>
      <c r="O213" s="4" t="s">
        <v>146</v>
      </c>
      <c r="P213" s="5">
        <v>1</v>
      </c>
      <c r="Q213" s="4" t="s">
        <v>261</v>
      </c>
    </row>
    <row r="214" spans="1:17">
      <c r="A214" s="42">
        <v>22</v>
      </c>
      <c r="B214" s="43">
        <v>9</v>
      </c>
      <c r="C214" s="43">
        <v>4</v>
      </c>
      <c r="D214" s="43">
        <v>2</v>
      </c>
      <c r="E214" s="42" t="s">
        <v>111</v>
      </c>
      <c r="F214" s="42">
        <v>2025</v>
      </c>
      <c r="G214" s="42" t="s">
        <v>344</v>
      </c>
      <c r="H214" s="44">
        <v>1.2</v>
      </c>
      <c r="I214" s="44">
        <v>6672.31</v>
      </c>
      <c r="J214" s="44">
        <v>8.91</v>
      </c>
      <c r="K214" s="44">
        <v>713403.39</v>
      </c>
      <c r="L214" s="44">
        <v>818276.72</v>
      </c>
      <c r="M214" s="44">
        <v>104873.32999999996</v>
      </c>
      <c r="N214" s="45"/>
      <c r="O214" s="4" t="s">
        <v>146</v>
      </c>
      <c r="P214" s="5">
        <v>1</v>
      </c>
      <c r="Q214" s="4" t="s">
        <v>163</v>
      </c>
    </row>
    <row r="215" spans="1:17">
      <c r="A215" s="42">
        <v>22</v>
      </c>
      <c r="B215" s="43">
        <v>9</v>
      </c>
      <c r="C215" s="43">
        <v>4</v>
      </c>
      <c r="D215" s="43">
        <v>2</v>
      </c>
      <c r="E215" s="42" t="s">
        <v>111</v>
      </c>
      <c r="F215" s="42">
        <v>2025</v>
      </c>
      <c r="G215" s="42" t="s">
        <v>345</v>
      </c>
      <c r="H215" s="44">
        <v>1.44</v>
      </c>
      <c r="I215" s="44">
        <v>7826.14</v>
      </c>
      <c r="J215" s="44">
        <v>11.86</v>
      </c>
      <c r="K215" s="44">
        <v>1113816.24</v>
      </c>
      <c r="L215" s="44">
        <v>1252654.8999999999</v>
      </c>
      <c r="M215" s="44">
        <v>138838.65999999992</v>
      </c>
      <c r="N215" s="45"/>
      <c r="O215" s="4" t="s">
        <v>146</v>
      </c>
      <c r="P215" s="5">
        <v>1</v>
      </c>
      <c r="Q215" s="4" t="s">
        <v>163</v>
      </c>
    </row>
    <row r="216" spans="1:17">
      <c r="A216" s="42">
        <v>22</v>
      </c>
      <c r="B216" s="43">
        <v>9</v>
      </c>
      <c r="C216" s="43">
        <v>4</v>
      </c>
      <c r="D216" s="43">
        <v>2</v>
      </c>
      <c r="E216" s="42" t="s">
        <v>111</v>
      </c>
      <c r="F216" s="42">
        <v>2025</v>
      </c>
      <c r="G216" s="42" t="s">
        <v>346</v>
      </c>
      <c r="H216" s="44">
        <v>1.84</v>
      </c>
      <c r="I216" s="44">
        <v>10000.07</v>
      </c>
      <c r="J216" s="44">
        <v>38.83</v>
      </c>
      <c r="K216" s="44">
        <v>4659632.62</v>
      </c>
      <c r="L216" s="44">
        <v>5183852.4400000004</v>
      </c>
      <c r="M216" s="44">
        <v>524219.8200000003</v>
      </c>
      <c r="N216" s="45"/>
      <c r="O216" s="4" t="s">
        <v>146</v>
      </c>
      <c r="P216" s="5">
        <v>1</v>
      </c>
      <c r="Q216" s="4" t="s">
        <v>163</v>
      </c>
    </row>
    <row r="217" spans="1:17">
      <c r="A217" s="42">
        <v>22</v>
      </c>
      <c r="B217" s="43">
        <v>9</v>
      </c>
      <c r="C217" s="43">
        <v>6</v>
      </c>
      <c r="D217" s="43">
        <v>2</v>
      </c>
      <c r="E217" s="42" t="s">
        <v>109</v>
      </c>
      <c r="F217" s="42">
        <v>2025</v>
      </c>
      <c r="G217" s="42" t="s">
        <v>344</v>
      </c>
      <c r="H217" s="44">
        <v>1.2</v>
      </c>
      <c r="I217" s="44">
        <v>6672.31</v>
      </c>
      <c r="J217" s="44">
        <v>7.28</v>
      </c>
      <c r="K217" s="44">
        <v>582893</v>
      </c>
      <c r="L217" s="44">
        <v>646024</v>
      </c>
      <c r="M217" s="44">
        <v>63131</v>
      </c>
      <c r="N217" s="45"/>
      <c r="O217" s="4" t="s">
        <v>146</v>
      </c>
      <c r="P217" s="5">
        <v>1</v>
      </c>
      <c r="Q217" s="4" t="s">
        <v>276</v>
      </c>
    </row>
    <row r="218" spans="1:17">
      <c r="A218" s="42">
        <v>22</v>
      </c>
      <c r="B218" s="43">
        <v>9</v>
      </c>
      <c r="C218" s="43">
        <v>6</v>
      </c>
      <c r="D218" s="43">
        <v>2</v>
      </c>
      <c r="E218" s="42" t="s">
        <v>109</v>
      </c>
      <c r="F218" s="42">
        <v>2025</v>
      </c>
      <c r="G218" s="42" t="s">
        <v>345</v>
      </c>
      <c r="H218" s="44">
        <v>1.44</v>
      </c>
      <c r="I218" s="44">
        <v>7826.14</v>
      </c>
      <c r="J218" s="44">
        <v>7.39</v>
      </c>
      <c r="K218" s="44">
        <v>694022.1</v>
      </c>
      <c r="L218" s="44">
        <v>723164.29</v>
      </c>
      <c r="M218" s="44">
        <v>29142.190000000061</v>
      </c>
      <c r="N218" s="45"/>
      <c r="O218" s="4" t="s">
        <v>146</v>
      </c>
      <c r="P218" s="5">
        <v>1</v>
      </c>
      <c r="Q218" s="4" t="s">
        <v>276</v>
      </c>
    </row>
    <row r="219" spans="1:17">
      <c r="A219" s="42">
        <v>22</v>
      </c>
      <c r="B219" s="43">
        <v>9</v>
      </c>
      <c r="C219" s="43">
        <v>6</v>
      </c>
      <c r="D219" s="43">
        <v>2</v>
      </c>
      <c r="E219" s="42" t="s">
        <v>109</v>
      </c>
      <c r="F219" s="42">
        <v>2025</v>
      </c>
      <c r="G219" s="42" t="s">
        <v>346</v>
      </c>
      <c r="H219" s="44">
        <v>1.84</v>
      </c>
      <c r="I219" s="44">
        <v>10000.07</v>
      </c>
      <c r="J219" s="44">
        <v>25.65</v>
      </c>
      <c r="K219" s="44">
        <v>3078021.55</v>
      </c>
      <c r="L219" s="44">
        <v>3261817.85</v>
      </c>
      <c r="M219" s="44">
        <v>183796.30000000028</v>
      </c>
      <c r="N219" s="45"/>
      <c r="O219" s="4" t="s">
        <v>146</v>
      </c>
      <c r="P219" s="5">
        <v>1</v>
      </c>
      <c r="Q219" s="4" t="s">
        <v>276</v>
      </c>
    </row>
    <row r="220" spans="1:17">
      <c r="A220" s="42">
        <v>22</v>
      </c>
      <c r="B220" s="43">
        <v>9</v>
      </c>
      <c r="C220" s="43">
        <v>7</v>
      </c>
      <c r="D220" s="43">
        <v>3</v>
      </c>
      <c r="E220" s="42" t="s">
        <v>42</v>
      </c>
      <c r="F220" s="42">
        <v>2025</v>
      </c>
      <c r="G220" s="42" t="s">
        <v>344</v>
      </c>
      <c r="H220" s="44">
        <v>1.2</v>
      </c>
      <c r="I220" s="44">
        <v>6672.31</v>
      </c>
      <c r="J220" s="44">
        <v>6.85</v>
      </c>
      <c r="K220" s="44">
        <v>548463.88</v>
      </c>
      <c r="L220" s="44">
        <v>589649.32999999996</v>
      </c>
      <c r="M220" s="44">
        <v>41185.449999999953</v>
      </c>
      <c r="N220" s="45"/>
      <c r="O220" s="4" t="s">
        <v>146</v>
      </c>
      <c r="P220" s="5">
        <v>1</v>
      </c>
      <c r="Q220" s="4" t="s">
        <v>257</v>
      </c>
    </row>
    <row r="221" spans="1:17">
      <c r="A221" s="42">
        <v>22</v>
      </c>
      <c r="B221" s="43">
        <v>9</v>
      </c>
      <c r="C221" s="43">
        <v>7</v>
      </c>
      <c r="D221" s="43">
        <v>3</v>
      </c>
      <c r="E221" s="42" t="s">
        <v>42</v>
      </c>
      <c r="F221" s="42">
        <v>2025</v>
      </c>
      <c r="G221" s="42" t="s">
        <v>345</v>
      </c>
      <c r="H221" s="44">
        <v>1.44</v>
      </c>
      <c r="I221" s="44">
        <v>7826.14</v>
      </c>
      <c r="J221" s="44">
        <v>6.7</v>
      </c>
      <c r="K221" s="44">
        <v>629221.66</v>
      </c>
      <c r="L221" s="44">
        <v>675514.07</v>
      </c>
      <c r="M221" s="44">
        <v>46292.409999999916</v>
      </c>
      <c r="N221" s="45"/>
      <c r="O221" s="4" t="s">
        <v>146</v>
      </c>
      <c r="P221" s="5">
        <v>1</v>
      </c>
      <c r="Q221" s="4" t="s">
        <v>257</v>
      </c>
    </row>
    <row r="222" spans="1:17">
      <c r="A222" s="42">
        <v>22</v>
      </c>
      <c r="B222" s="43">
        <v>9</v>
      </c>
      <c r="C222" s="43">
        <v>7</v>
      </c>
      <c r="D222" s="43">
        <v>3</v>
      </c>
      <c r="E222" s="42" t="s">
        <v>42</v>
      </c>
      <c r="F222" s="42">
        <v>2025</v>
      </c>
      <c r="G222" s="42" t="s">
        <v>346</v>
      </c>
      <c r="H222" s="44">
        <v>1.84</v>
      </c>
      <c r="I222" s="44">
        <v>10000.07</v>
      </c>
      <c r="J222" s="44">
        <v>38.56</v>
      </c>
      <c r="K222" s="44">
        <v>4627232.3899999997</v>
      </c>
      <c r="L222" s="44">
        <v>4762843.46</v>
      </c>
      <c r="M222" s="44">
        <v>135611.0700000003</v>
      </c>
      <c r="N222" s="45"/>
      <c r="O222" s="4" t="s">
        <v>146</v>
      </c>
      <c r="P222" s="5">
        <v>1</v>
      </c>
      <c r="Q222" s="4" t="s">
        <v>257</v>
      </c>
    </row>
    <row r="223" spans="1:17">
      <c r="A223" s="42">
        <v>22</v>
      </c>
      <c r="B223" s="43">
        <v>9</v>
      </c>
      <c r="C223" s="43">
        <v>8</v>
      </c>
      <c r="D223" s="43">
        <v>2</v>
      </c>
      <c r="E223" s="42" t="s">
        <v>85</v>
      </c>
      <c r="F223" s="42">
        <v>2025</v>
      </c>
      <c r="G223" s="42" t="s">
        <v>344</v>
      </c>
      <c r="H223" s="44">
        <v>1.2</v>
      </c>
      <c r="I223" s="44">
        <v>6672.31</v>
      </c>
      <c r="J223" s="44">
        <v>5.79</v>
      </c>
      <c r="K223" s="44">
        <v>463592.1</v>
      </c>
      <c r="L223" s="44">
        <v>546484.42000000004</v>
      </c>
      <c r="M223" s="44">
        <v>82892.320000000065</v>
      </c>
      <c r="N223" s="45"/>
      <c r="O223" s="4" t="s">
        <v>146</v>
      </c>
      <c r="P223" s="5">
        <v>1</v>
      </c>
      <c r="Q223" s="4" t="s">
        <v>223</v>
      </c>
    </row>
    <row r="224" spans="1:17">
      <c r="A224" s="42">
        <v>22</v>
      </c>
      <c r="B224" s="43">
        <v>9</v>
      </c>
      <c r="C224" s="43">
        <v>8</v>
      </c>
      <c r="D224" s="43">
        <v>2</v>
      </c>
      <c r="E224" s="42" t="s">
        <v>85</v>
      </c>
      <c r="F224" s="42">
        <v>2025</v>
      </c>
      <c r="G224" s="42" t="s">
        <v>345</v>
      </c>
      <c r="H224" s="44">
        <v>1.44</v>
      </c>
      <c r="I224" s="44">
        <v>7826.14</v>
      </c>
      <c r="J224" s="44">
        <v>7.13</v>
      </c>
      <c r="K224" s="44">
        <v>669604.54</v>
      </c>
      <c r="L224" s="44">
        <v>719233.43</v>
      </c>
      <c r="M224" s="44">
        <v>49628.890000000014</v>
      </c>
      <c r="N224" s="45"/>
      <c r="O224" s="4" t="s">
        <v>146</v>
      </c>
      <c r="P224" s="5">
        <v>1</v>
      </c>
      <c r="Q224" s="4" t="s">
        <v>223</v>
      </c>
    </row>
    <row r="225" spans="1:17">
      <c r="A225" s="42">
        <v>22</v>
      </c>
      <c r="B225" s="43">
        <v>9</v>
      </c>
      <c r="C225" s="43">
        <v>8</v>
      </c>
      <c r="D225" s="43">
        <v>2</v>
      </c>
      <c r="E225" s="42" t="s">
        <v>85</v>
      </c>
      <c r="F225" s="42">
        <v>2025</v>
      </c>
      <c r="G225" s="42" t="s">
        <v>346</v>
      </c>
      <c r="H225" s="44">
        <v>1.84</v>
      </c>
      <c r="I225" s="44">
        <v>10000.07</v>
      </c>
      <c r="J225" s="44">
        <v>34.83</v>
      </c>
      <c r="K225" s="44">
        <v>4179629.26</v>
      </c>
      <c r="L225" s="44">
        <v>4826581.74</v>
      </c>
      <c r="M225" s="44">
        <v>646952.48000000045</v>
      </c>
      <c r="N225" s="45"/>
      <c r="O225" s="4" t="s">
        <v>146</v>
      </c>
      <c r="P225" s="5">
        <v>1</v>
      </c>
      <c r="Q225" s="4" t="s">
        <v>223</v>
      </c>
    </row>
    <row r="226" spans="1:17">
      <c r="A226" s="42">
        <v>22</v>
      </c>
      <c r="B226" s="43">
        <v>10</v>
      </c>
      <c r="C226" s="43">
        <v>0</v>
      </c>
      <c r="D226" s="43">
        <v>0</v>
      </c>
      <c r="E226" s="42" t="s">
        <v>16</v>
      </c>
      <c r="F226" s="42">
        <v>2025</v>
      </c>
      <c r="G226" s="42" t="s">
        <v>344</v>
      </c>
      <c r="H226" s="44">
        <v>1.2</v>
      </c>
      <c r="I226" s="44">
        <v>6672.31</v>
      </c>
      <c r="J226" s="44">
        <v>21.36</v>
      </c>
      <c r="K226" s="44">
        <v>1710246.5</v>
      </c>
      <c r="L226" s="44">
        <v>2105944.09</v>
      </c>
      <c r="M226" s="44">
        <v>395697.58999999985</v>
      </c>
      <c r="N226" s="45"/>
      <c r="O226" s="4" t="s">
        <v>148</v>
      </c>
      <c r="P226" s="5">
        <v>1</v>
      </c>
      <c r="Q226" s="4" t="s">
        <v>152</v>
      </c>
    </row>
    <row r="227" spans="1:17">
      <c r="A227" s="42">
        <v>22</v>
      </c>
      <c r="B227" s="43">
        <v>10</v>
      </c>
      <c r="C227" s="43">
        <v>0</v>
      </c>
      <c r="D227" s="43">
        <v>0</v>
      </c>
      <c r="E227" s="42" t="s">
        <v>16</v>
      </c>
      <c r="F227" s="42">
        <v>2025</v>
      </c>
      <c r="G227" s="42" t="s">
        <v>345</v>
      </c>
      <c r="H227" s="44">
        <v>1.44</v>
      </c>
      <c r="I227" s="44">
        <v>7826.14</v>
      </c>
      <c r="J227" s="44">
        <v>23.04</v>
      </c>
      <c r="K227" s="44">
        <v>2163771.19</v>
      </c>
      <c r="L227" s="44">
        <v>2723312.88</v>
      </c>
      <c r="M227" s="44">
        <v>559541.68999999994</v>
      </c>
      <c r="N227" s="45"/>
      <c r="O227" s="4" t="s">
        <v>148</v>
      </c>
      <c r="P227" s="5">
        <v>1</v>
      </c>
      <c r="Q227" s="4" t="s">
        <v>152</v>
      </c>
    </row>
    <row r="228" spans="1:17">
      <c r="A228" s="42">
        <v>22</v>
      </c>
      <c r="B228" s="43">
        <v>10</v>
      </c>
      <c r="C228" s="43">
        <v>0</v>
      </c>
      <c r="D228" s="43">
        <v>0</v>
      </c>
      <c r="E228" s="42" t="s">
        <v>16</v>
      </c>
      <c r="F228" s="42">
        <v>2025</v>
      </c>
      <c r="G228" s="42" t="s">
        <v>346</v>
      </c>
      <c r="H228" s="44">
        <v>1.84</v>
      </c>
      <c r="I228" s="44">
        <v>10000.07</v>
      </c>
      <c r="J228" s="44">
        <v>80.53</v>
      </c>
      <c r="K228" s="44">
        <v>9663667.6500000004</v>
      </c>
      <c r="L228" s="44">
        <v>11004721.17</v>
      </c>
      <c r="M228" s="44">
        <v>1341053.5199999996</v>
      </c>
      <c r="N228" s="45"/>
      <c r="O228" s="4" t="s">
        <v>148</v>
      </c>
      <c r="P228" s="5">
        <v>1</v>
      </c>
      <c r="Q228" s="4" t="s">
        <v>152</v>
      </c>
    </row>
    <row r="229" spans="1:17">
      <c r="A229" s="42">
        <v>22</v>
      </c>
      <c r="B229" s="43">
        <v>10</v>
      </c>
      <c r="C229" s="43">
        <v>1</v>
      </c>
      <c r="D229" s="43">
        <v>1</v>
      </c>
      <c r="E229" s="42" t="s">
        <v>57</v>
      </c>
      <c r="F229" s="42">
        <v>2025</v>
      </c>
      <c r="G229" s="42" t="s">
        <v>344</v>
      </c>
      <c r="H229" s="44">
        <v>1.2</v>
      </c>
      <c r="I229" s="44">
        <v>6672.31</v>
      </c>
      <c r="J229" s="44">
        <v>5.04</v>
      </c>
      <c r="K229" s="44">
        <v>403541.31</v>
      </c>
      <c r="L229" s="44">
        <v>424898.91</v>
      </c>
      <c r="M229" s="44">
        <v>21357.599999999977</v>
      </c>
      <c r="N229" s="45"/>
      <c r="O229" s="4" t="s">
        <v>146</v>
      </c>
      <c r="P229" s="5">
        <v>1</v>
      </c>
      <c r="Q229" s="4" t="s">
        <v>159</v>
      </c>
    </row>
    <row r="230" spans="1:17">
      <c r="A230" s="42">
        <v>22</v>
      </c>
      <c r="B230" s="43">
        <v>10</v>
      </c>
      <c r="C230" s="43">
        <v>1</v>
      </c>
      <c r="D230" s="43">
        <v>1</v>
      </c>
      <c r="E230" s="42" t="s">
        <v>57</v>
      </c>
      <c r="F230" s="42">
        <v>2025</v>
      </c>
      <c r="G230" s="42" t="s">
        <v>345</v>
      </c>
      <c r="H230" s="44">
        <v>1.44</v>
      </c>
      <c r="I230" s="44">
        <v>7826.14</v>
      </c>
      <c r="J230" s="44">
        <v>2.65</v>
      </c>
      <c r="K230" s="44">
        <v>248871.25</v>
      </c>
      <c r="L230" s="44">
        <v>264004.52</v>
      </c>
      <c r="M230" s="44">
        <v>15133.270000000019</v>
      </c>
      <c r="N230" s="45"/>
      <c r="O230" s="4" t="s">
        <v>146</v>
      </c>
      <c r="P230" s="5">
        <v>1</v>
      </c>
      <c r="Q230" s="4" t="s">
        <v>159</v>
      </c>
    </row>
    <row r="231" spans="1:17">
      <c r="A231" s="42">
        <v>22</v>
      </c>
      <c r="B231" s="43">
        <v>10</v>
      </c>
      <c r="C231" s="43">
        <v>1</v>
      </c>
      <c r="D231" s="43">
        <v>1</v>
      </c>
      <c r="E231" s="42" t="s">
        <v>57</v>
      </c>
      <c r="F231" s="42">
        <v>2025</v>
      </c>
      <c r="G231" s="42" t="s">
        <v>346</v>
      </c>
      <c r="H231" s="44">
        <v>1.84</v>
      </c>
      <c r="I231" s="44">
        <v>10000.07</v>
      </c>
      <c r="J231" s="44">
        <v>10.93</v>
      </c>
      <c r="K231" s="44">
        <v>1311609.18</v>
      </c>
      <c r="L231" s="44">
        <v>1373208.98</v>
      </c>
      <c r="M231" s="44">
        <v>61599.800000000047</v>
      </c>
      <c r="N231" s="45"/>
      <c r="O231" s="4" t="s">
        <v>146</v>
      </c>
      <c r="P231" s="5">
        <v>1</v>
      </c>
      <c r="Q231" s="4" t="s">
        <v>159</v>
      </c>
    </row>
    <row r="232" spans="1:17">
      <c r="A232" s="42">
        <v>22</v>
      </c>
      <c r="B232" s="43">
        <v>10</v>
      </c>
      <c r="C232" s="43">
        <v>2</v>
      </c>
      <c r="D232" s="43">
        <v>3</v>
      </c>
      <c r="E232" s="42" t="s">
        <v>31</v>
      </c>
      <c r="F232" s="42">
        <v>2025</v>
      </c>
      <c r="G232" s="42" t="s">
        <v>344</v>
      </c>
      <c r="H232" s="44">
        <v>1.2</v>
      </c>
      <c r="I232" s="44">
        <v>6672.31</v>
      </c>
      <c r="J232" s="44">
        <v>21.61</v>
      </c>
      <c r="K232" s="44">
        <v>1730263.43</v>
      </c>
      <c r="L232" s="44">
        <v>1853412.0699999998</v>
      </c>
      <c r="M232" s="44">
        <v>123148.6399999999</v>
      </c>
      <c r="N232" s="45"/>
      <c r="O232" s="4" t="s">
        <v>146</v>
      </c>
      <c r="P232" s="5">
        <v>1</v>
      </c>
      <c r="Q232" s="4" t="s">
        <v>269</v>
      </c>
    </row>
    <row r="233" spans="1:17">
      <c r="A233" s="42">
        <v>22</v>
      </c>
      <c r="B233" s="43">
        <v>10</v>
      </c>
      <c r="C233" s="43">
        <v>2</v>
      </c>
      <c r="D233" s="43">
        <v>3</v>
      </c>
      <c r="E233" s="42" t="s">
        <v>31</v>
      </c>
      <c r="F233" s="42">
        <v>2025</v>
      </c>
      <c r="G233" s="42" t="s">
        <v>345</v>
      </c>
      <c r="H233" s="44">
        <v>1.44</v>
      </c>
      <c r="I233" s="44">
        <v>7826.14</v>
      </c>
      <c r="J233" s="44">
        <v>31.410000000000004</v>
      </c>
      <c r="K233" s="44">
        <v>2949828.69</v>
      </c>
      <c r="L233" s="44">
        <v>3105405.7600000002</v>
      </c>
      <c r="M233" s="44">
        <v>155577.0700000003</v>
      </c>
      <c r="N233" s="45"/>
      <c r="O233" s="4" t="s">
        <v>146</v>
      </c>
      <c r="P233" s="5">
        <v>1</v>
      </c>
      <c r="Q233" s="4" t="s">
        <v>269</v>
      </c>
    </row>
    <row r="234" spans="1:17">
      <c r="A234" s="42">
        <v>22</v>
      </c>
      <c r="B234" s="43">
        <v>10</v>
      </c>
      <c r="C234" s="43">
        <v>2</v>
      </c>
      <c r="D234" s="43">
        <v>3</v>
      </c>
      <c r="E234" s="42" t="s">
        <v>31</v>
      </c>
      <c r="F234" s="42">
        <v>2025</v>
      </c>
      <c r="G234" s="42" t="s">
        <v>346</v>
      </c>
      <c r="H234" s="44">
        <v>1.84</v>
      </c>
      <c r="I234" s="44">
        <v>10000.07</v>
      </c>
      <c r="J234" s="44">
        <v>106.56</v>
      </c>
      <c r="K234" s="44">
        <v>12787289.51</v>
      </c>
      <c r="L234" s="44">
        <v>13300955.169999998</v>
      </c>
      <c r="M234" s="44">
        <v>513665.65999999829</v>
      </c>
      <c r="N234" s="45"/>
      <c r="O234" s="4" t="s">
        <v>146</v>
      </c>
      <c r="P234" s="5">
        <v>1</v>
      </c>
      <c r="Q234" s="4" t="s">
        <v>269</v>
      </c>
    </row>
    <row r="235" spans="1:17">
      <c r="A235" s="42">
        <v>22</v>
      </c>
      <c r="B235" s="43">
        <v>10</v>
      </c>
      <c r="C235" s="43">
        <v>3</v>
      </c>
      <c r="D235" s="43">
        <v>2</v>
      </c>
      <c r="E235" s="42" t="s">
        <v>103</v>
      </c>
      <c r="F235" s="42">
        <v>2025</v>
      </c>
      <c r="G235" s="42" t="s">
        <v>344</v>
      </c>
      <c r="H235" s="44">
        <v>1.2</v>
      </c>
      <c r="I235" s="44">
        <v>6672.31</v>
      </c>
      <c r="J235" s="44">
        <v>2.3199999999999998</v>
      </c>
      <c r="K235" s="44">
        <v>185757.11</v>
      </c>
      <c r="L235" s="44">
        <v>195093.3</v>
      </c>
      <c r="M235" s="44">
        <v>9336.1900000000023</v>
      </c>
      <c r="N235" s="45"/>
      <c r="O235" s="4" t="s">
        <v>146</v>
      </c>
      <c r="P235" s="5">
        <v>1</v>
      </c>
      <c r="Q235" s="4" t="s">
        <v>220</v>
      </c>
    </row>
    <row r="236" spans="1:17">
      <c r="A236" s="42">
        <v>22</v>
      </c>
      <c r="B236" s="43">
        <v>10</v>
      </c>
      <c r="C236" s="43">
        <v>3</v>
      </c>
      <c r="D236" s="43">
        <v>2</v>
      </c>
      <c r="E236" s="42" t="s">
        <v>103</v>
      </c>
      <c r="F236" s="42">
        <v>2025</v>
      </c>
      <c r="G236" s="42" t="s">
        <v>345</v>
      </c>
      <c r="H236" s="44">
        <v>1.44</v>
      </c>
      <c r="I236" s="44">
        <v>7826.14</v>
      </c>
      <c r="J236" s="44">
        <v>6.96</v>
      </c>
      <c r="K236" s="44">
        <v>653639.21</v>
      </c>
      <c r="L236" s="44">
        <v>651145.98</v>
      </c>
      <c r="M236" s="44">
        <v>-2493.2299999999814</v>
      </c>
      <c r="N236" s="45"/>
      <c r="O236" s="4" t="s">
        <v>146</v>
      </c>
      <c r="P236" s="5">
        <v>-1</v>
      </c>
      <c r="Q236" s="4" t="s">
        <v>220</v>
      </c>
    </row>
    <row r="237" spans="1:17">
      <c r="A237" s="42">
        <v>22</v>
      </c>
      <c r="B237" s="43">
        <v>10</v>
      </c>
      <c r="C237" s="43">
        <v>3</v>
      </c>
      <c r="D237" s="43">
        <v>2</v>
      </c>
      <c r="E237" s="42" t="s">
        <v>103</v>
      </c>
      <c r="F237" s="42">
        <v>2025</v>
      </c>
      <c r="G237" s="42" t="s">
        <v>346</v>
      </c>
      <c r="H237" s="44">
        <v>1.84</v>
      </c>
      <c r="I237" s="44">
        <v>10000.07</v>
      </c>
      <c r="J237" s="44">
        <v>17.95</v>
      </c>
      <c r="K237" s="44">
        <v>2154015.08</v>
      </c>
      <c r="L237" s="44">
        <v>2238244.2799999998</v>
      </c>
      <c r="M237" s="44">
        <v>84229.199999999721</v>
      </c>
      <c r="N237" s="45"/>
      <c r="O237" s="4" t="s">
        <v>146</v>
      </c>
      <c r="P237" s="5">
        <v>1</v>
      </c>
      <c r="Q237" s="4" t="s">
        <v>220</v>
      </c>
    </row>
    <row r="238" spans="1:17">
      <c r="A238" s="42">
        <v>22</v>
      </c>
      <c r="B238" s="43">
        <v>10</v>
      </c>
      <c r="C238" s="43">
        <v>4</v>
      </c>
      <c r="D238" s="43">
        <v>2</v>
      </c>
      <c r="E238" s="42" t="s">
        <v>81</v>
      </c>
      <c r="F238" s="42">
        <v>2025</v>
      </c>
      <c r="G238" s="42" t="s">
        <v>344</v>
      </c>
      <c r="H238" s="44">
        <v>1.2</v>
      </c>
      <c r="I238" s="44">
        <v>6672.31</v>
      </c>
      <c r="J238" s="44">
        <v>20.38</v>
      </c>
      <c r="K238" s="44">
        <v>1631780.13</v>
      </c>
      <c r="L238" s="44">
        <v>1665044.63</v>
      </c>
      <c r="M238" s="44">
        <v>33264.5</v>
      </c>
      <c r="N238" s="45"/>
      <c r="O238" s="4" t="s">
        <v>146</v>
      </c>
      <c r="P238" s="5">
        <v>1</v>
      </c>
      <c r="Q238" s="4" t="s">
        <v>153</v>
      </c>
    </row>
    <row r="239" spans="1:17">
      <c r="A239" s="42">
        <v>22</v>
      </c>
      <c r="B239" s="43">
        <v>10</v>
      </c>
      <c r="C239" s="43">
        <v>4</v>
      </c>
      <c r="D239" s="43">
        <v>2</v>
      </c>
      <c r="E239" s="42" t="s">
        <v>81</v>
      </c>
      <c r="F239" s="42">
        <v>2025</v>
      </c>
      <c r="G239" s="42" t="s">
        <v>345</v>
      </c>
      <c r="H239" s="44">
        <v>1.44</v>
      </c>
      <c r="I239" s="44">
        <v>7826.14</v>
      </c>
      <c r="J239" s="44">
        <v>29.26</v>
      </c>
      <c r="K239" s="44">
        <v>2747914.28</v>
      </c>
      <c r="L239" s="44">
        <v>2883626.46</v>
      </c>
      <c r="M239" s="44">
        <v>135712.18000000017</v>
      </c>
      <c r="N239" s="45"/>
      <c r="O239" s="4" t="s">
        <v>146</v>
      </c>
      <c r="P239" s="5">
        <v>1</v>
      </c>
      <c r="Q239" s="4" t="s">
        <v>153</v>
      </c>
    </row>
    <row r="240" spans="1:17">
      <c r="A240" s="42">
        <v>22</v>
      </c>
      <c r="B240" s="43">
        <v>10</v>
      </c>
      <c r="C240" s="43">
        <v>4</v>
      </c>
      <c r="D240" s="43">
        <v>2</v>
      </c>
      <c r="E240" s="42" t="s">
        <v>81</v>
      </c>
      <c r="F240" s="42">
        <v>2025</v>
      </c>
      <c r="G240" s="42" t="s">
        <v>346</v>
      </c>
      <c r="H240" s="44">
        <v>1.84</v>
      </c>
      <c r="I240" s="44">
        <v>10000.07</v>
      </c>
      <c r="J240" s="44">
        <v>73.88</v>
      </c>
      <c r="K240" s="44">
        <v>8865662.0600000005</v>
      </c>
      <c r="L240" s="44">
        <v>8869354.9900000002</v>
      </c>
      <c r="M240" s="44">
        <v>3692.929999999702</v>
      </c>
      <c r="N240" s="45"/>
      <c r="O240" s="4" t="s">
        <v>146</v>
      </c>
      <c r="P240" s="5">
        <v>1</v>
      </c>
      <c r="Q240" s="4" t="s">
        <v>153</v>
      </c>
    </row>
    <row r="241" spans="1:17">
      <c r="A241" s="42">
        <v>22</v>
      </c>
      <c r="B241" s="43">
        <v>10</v>
      </c>
      <c r="C241" s="43">
        <v>5</v>
      </c>
      <c r="D241" s="43">
        <v>2</v>
      </c>
      <c r="E241" s="42" t="s">
        <v>74</v>
      </c>
      <c r="F241" s="42">
        <v>2025</v>
      </c>
      <c r="G241" s="42" t="s">
        <v>344</v>
      </c>
      <c r="H241" s="44">
        <v>1.2</v>
      </c>
      <c r="I241" s="44">
        <v>6672.31</v>
      </c>
      <c r="J241" s="44">
        <v>6.46</v>
      </c>
      <c r="K241" s="44">
        <v>517237.47</v>
      </c>
      <c r="L241" s="44">
        <v>527025.46</v>
      </c>
      <c r="M241" s="44">
        <v>9787.9899999999907</v>
      </c>
      <c r="N241" s="45"/>
      <c r="O241" s="4" t="s">
        <v>146</v>
      </c>
      <c r="P241" s="5">
        <v>1</v>
      </c>
      <c r="Q241" s="4" t="s">
        <v>252</v>
      </c>
    </row>
    <row r="242" spans="1:17">
      <c r="A242" s="42">
        <v>22</v>
      </c>
      <c r="B242" s="43">
        <v>10</v>
      </c>
      <c r="C242" s="43">
        <v>5</v>
      </c>
      <c r="D242" s="43">
        <v>2</v>
      </c>
      <c r="E242" s="42" t="s">
        <v>74</v>
      </c>
      <c r="F242" s="42">
        <v>2025</v>
      </c>
      <c r="G242" s="42" t="s">
        <v>345</v>
      </c>
      <c r="H242" s="44">
        <v>1.44</v>
      </c>
      <c r="I242" s="44">
        <v>7826.14</v>
      </c>
      <c r="J242" s="44">
        <v>9.69</v>
      </c>
      <c r="K242" s="44">
        <v>910023.56</v>
      </c>
      <c r="L242" s="44">
        <v>1088468.1100000001</v>
      </c>
      <c r="M242" s="44">
        <v>178444.55000000005</v>
      </c>
      <c r="N242" s="45"/>
      <c r="O242" s="4" t="s">
        <v>146</v>
      </c>
      <c r="P242" s="5">
        <v>1</v>
      </c>
      <c r="Q242" s="4" t="s">
        <v>252</v>
      </c>
    </row>
    <row r="243" spans="1:17">
      <c r="A243" s="42">
        <v>22</v>
      </c>
      <c r="B243" s="43">
        <v>10</v>
      </c>
      <c r="C243" s="43">
        <v>5</v>
      </c>
      <c r="D243" s="43">
        <v>2</v>
      </c>
      <c r="E243" s="42" t="s">
        <v>74</v>
      </c>
      <c r="F243" s="42">
        <v>2025</v>
      </c>
      <c r="G243" s="42" t="s">
        <v>346</v>
      </c>
      <c r="H243" s="44">
        <v>1.84</v>
      </c>
      <c r="I243" s="44">
        <v>10000.07</v>
      </c>
      <c r="J243" s="44">
        <v>25.2</v>
      </c>
      <c r="K243" s="44">
        <v>3024021.17</v>
      </c>
      <c r="L243" s="44">
        <v>3380448.05</v>
      </c>
      <c r="M243" s="44">
        <v>356426.87999999989</v>
      </c>
      <c r="N243" s="45"/>
      <c r="O243" s="4" t="s">
        <v>146</v>
      </c>
      <c r="P243" s="5">
        <v>1</v>
      </c>
      <c r="Q243" s="4" t="s">
        <v>252</v>
      </c>
    </row>
    <row r="244" spans="1:17">
      <c r="A244" s="42">
        <v>22</v>
      </c>
      <c r="B244" s="43">
        <v>11</v>
      </c>
      <c r="C244" s="43">
        <v>0</v>
      </c>
      <c r="D244" s="43">
        <v>0</v>
      </c>
      <c r="E244" s="42" t="s">
        <v>15</v>
      </c>
      <c r="F244" s="42">
        <v>2025</v>
      </c>
      <c r="G244" s="42" t="s">
        <v>344</v>
      </c>
      <c r="H244" s="44">
        <v>1.2</v>
      </c>
      <c r="I244" s="44">
        <v>6672.31</v>
      </c>
      <c r="J244" s="44">
        <v>45.91</v>
      </c>
      <c r="K244" s="44">
        <v>3675909.03</v>
      </c>
      <c r="L244" s="44">
        <v>4605814.82</v>
      </c>
      <c r="M244" s="44">
        <v>929905.7900000005</v>
      </c>
      <c r="N244" s="45"/>
      <c r="O244" s="4" t="s">
        <v>148</v>
      </c>
      <c r="P244" s="5">
        <v>1</v>
      </c>
      <c r="Q244" s="4" t="s">
        <v>171</v>
      </c>
    </row>
    <row r="245" spans="1:17">
      <c r="A245" s="42">
        <v>22</v>
      </c>
      <c r="B245" s="43">
        <v>11</v>
      </c>
      <c r="C245" s="43">
        <v>0</v>
      </c>
      <c r="D245" s="43">
        <v>0</v>
      </c>
      <c r="E245" s="42" t="s">
        <v>15</v>
      </c>
      <c r="F245" s="42">
        <v>2025</v>
      </c>
      <c r="G245" s="42" t="s">
        <v>345</v>
      </c>
      <c r="H245" s="44">
        <v>1.44</v>
      </c>
      <c r="I245" s="44">
        <v>7826.14</v>
      </c>
      <c r="J245" s="44">
        <v>38.97</v>
      </c>
      <c r="K245" s="44">
        <v>3659816.11</v>
      </c>
      <c r="L245" s="44">
        <v>4613919.57</v>
      </c>
      <c r="M245" s="44">
        <v>954103.46000000043</v>
      </c>
      <c r="N245" s="45"/>
      <c r="O245" s="4" t="s">
        <v>148</v>
      </c>
      <c r="P245" s="5">
        <v>1</v>
      </c>
      <c r="Q245" s="4" t="s">
        <v>171</v>
      </c>
    </row>
    <row r="246" spans="1:17">
      <c r="A246" s="42">
        <v>22</v>
      </c>
      <c r="B246" s="43">
        <v>11</v>
      </c>
      <c r="C246" s="43">
        <v>0</v>
      </c>
      <c r="D246" s="43">
        <v>0</v>
      </c>
      <c r="E246" s="42" t="s">
        <v>15</v>
      </c>
      <c r="F246" s="42">
        <v>2025</v>
      </c>
      <c r="G246" s="42" t="s">
        <v>346</v>
      </c>
      <c r="H246" s="44">
        <v>1.84</v>
      </c>
      <c r="I246" s="44">
        <v>10000.07</v>
      </c>
      <c r="J246" s="44">
        <v>142.88</v>
      </c>
      <c r="K246" s="44">
        <v>17145720.02</v>
      </c>
      <c r="L246" s="44">
        <v>21776576.969999999</v>
      </c>
      <c r="M246" s="44">
        <v>4630856.9499999993</v>
      </c>
      <c r="N246" s="45"/>
      <c r="O246" s="4" t="s">
        <v>148</v>
      </c>
      <c r="P246" s="5">
        <v>1</v>
      </c>
      <c r="Q246" s="4" t="s">
        <v>171</v>
      </c>
    </row>
    <row r="247" spans="1:17">
      <c r="A247" s="42">
        <v>22</v>
      </c>
      <c r="B247" s="43">
        <v>11</v>
      </c>
      <c r="C247" s="43">
        <v>1</v>
      </c>
      <c r="D247" s="43">
        <v>1</v>
      </c>
      <c r="E247" s="42" t="s">
        <v>59</v>
      </c>
      <c r="F247" s="42">
        <v>2025</v>
      </c>
      <c r="G247" s="42" t="s">
        <v>344</v>
      </c>
      <c r="H247" s="44">
        <v>1.2</v>
      </c>
      <c r="I247" s="44">
        <v>6672.31</v>
      </c>
      <c r="J247" s="44">
        <v>6.59</v>
      </c>
      <c r="K247" s="44">
        <v>527646.27</v>
      </c>
      <c r="L247" s="44">
        <v>602695.82999999996</v>
      </c>
      <c r="M247" s="44">
        <v>75049.559999999939</v>
      </c>
      <c r="N247" s="45"/>
      <c r="O247" s="4" t="s">
        <v>146</v>
      </c>
      <c r="P247" s="5">
        <v>1</v>
      </c>
      <c r="Q247" s="4" t="s">
        <v>230</v>
      </c>
    </row>
    <row r="248" spans="1:17">
      <c r="A248" s="42">
        <v>22</v>
      </c>
      <c r="B248" s="43">
        <v>11</v>
      </c>
      <c r="C248" s="43">
        <v>1</v>
      </c>
      <c r="D248" s="43">
        <v>1</v>
      </c>
      <c r="E248" s="42" t="s">
        <v>59</v>
      </c>
      <c r="F248" s="42">
        <v>2025</v>
      </c>
      <c r="G248" s="42" t="s">
        <v>345</v>
      </c>
      <c r="H248" s="44">
        <v>1.44</v>
      </c>
      <c r="I248" s="44">
        <v>7826.14</v>
      </c>
      <c r="J248" s="44">
        <v>13.17</v>
      </c>
      <c r="K248" s="44">
        <v>1236843.17</v>
      </c>
      <c r="L248" s="44">
        <v>1757733.72</v>
      </c>
      <c r="M248" s="44">
        <v>520890.55000000005</v>
      </c>
      <c r="N248" s="45"/>
      <c r="O248" s="4" t="s">
        <v>146</v>
      </c>
      <c r="P248" s="5">
        <v>1</v>
      </c>
      <c r="Q248" s="4" t="s">
        <v>230</v>
      </c>
    </row>
    <row r="249" spans="1:17">
      <c r="A249" s="42">
        <v>22</v>
      </c>
      <c r="B249" s="43">
        <v>11</v>
      </c>
      <c r="C249" s="43">
        <v>1</v>
      </c>
      <c r="D249" s="43">
        <v>1</v>
      </c>
      <c r="E249" s="42" t="s">
        <v>59</v>
      </c>
      <c r="F249" s="42">
        <v>2025</v>
      </c>
      <c r="G249" s="42" t="s">
        <v>346</v>
      </c>
      <c r="H249" s="44">
        <v>1.84</v>
      </c>
      <c r="I249" s="44">
        <v>10000.07</v>
      </c>
      <c r="J249" s="44">
        <v>15.8</v>
      </c>
      <c r="K249" s="44">
        <v>1896013.27</v>
      </c>
      <c r="L249" s="44">
        <v>2098200.21</v>
      </c>
      <c r="M249" s="44">
        <v>202186.93999999994</v>
      </c>
      <c r="N249" s="45"/>
      <c r="O249" s="4" t="s">
        <v>146</v>
      </c>
      <c r="P249" s="5">
        <v>1</v>
      </c>
      <c r="Q249" s="4" t="s">
        <v>230</v>
      </c>
    </row>
    <row r="250" spans="1:17">
      <c r="A250" s="42">
        <v>22</v>
      </c>
      <c r="B250" s="43">
        <v>11</v>
      </c>
      <c r="C250" s="43">
        <v>2</v>
      </c>
      <c r="D250" s="43">
        <v>3</v>
      </c>
      <c r="E250" s="42" t="s">
        <v>315</v>
      </c>
      <c r="F250" s="42">
        <v>2025</v>
      </c>
      <c r="G250" s="42" t="s">
        <v>344</v>
      </c>
      <c r="H250" s="44">
        <v>1.2</v>
      </c>
      <c r="I250" s="44">
        <v>6672.31</v>
      </c>
      <c r="J250" s="44">
        <v>3.1</v>
      </c>
      <c r="K250" s="44">
        <v>248209.93</v>
      </c>
      <c r="L250" s="44">
        <v>259226.6</v>
      </c>
      <c r="M250" s="44">
        <v>11016.670000000013</v>
      </c>
      <c r="N250" s="45"/>
      <c r="O250" s="4" t="s">
        <v>146</v>
      </c>
      <c r="P250" s="5">
        <v>1</v>
      </c>
      <c r="Q250" s="4" t="s">
        <v>314</v>
      </c>
    </row>
    <row r="251" spans="1:17">
      <c r="A251" s="42">
        <v>22</v>
      </c>
      <c r="B251" s="43">
        <v>11</v>
      </c>
      <c r="C251" s="43">
        <v>2</v>
      </c>
      <c r="D251" s="43">
        <v>3</v>
      </c>
      <c r="E251" s="42" t="s">
        <v>315</v>
      </c>
      <c r="F251" s="42">
        <v>2025</v>
      </c>
      <c r="G251" s="42" t="s">
        <v>345</v>
      </c>
      <c r="H251" s="44">
        <v>1.44</v>
      </c>
      <c r="I251" s="44">
        <v>7826.14</v>
      </c>
      <c r="J251" s="44">
        <v>12.29</v>
      </c>
      <c r="K251" s="44">
        <v>1154199.1299999999</v>
      </c>
      <c r="L251" s="44">
        <v>1265664.99</v>
      </c>
      <c r="M251" s="44">
        <v>111465.8600000001</v>
      </c>
      <c r="N251" s="45"/>
      <c r="O251" s="4" t="s">
        <v>146</v>
      </c>
      <c r="P251" s="5">
        <v>1</v>
      </c>
      <c r="Q251" s="4" t="s">
        <v>314</v>
      </c>
    </row>
    <row r="252" spans="1:17">
      <c r="A252" s="42">
        <v>22</v>
      </c>
      <c r="B252" s="43">
        <v>11</v>
      </c>
      <c r="C252" s="43">
        <v>2</v>
      </c>
      <c r="D252" s="43">
        <v>3</v>
      </c>
      <c r="E252" s="42" t="s">
        <v>315</v>
      </c>
      <c r="F252" s="42">
        <v>2025</v>
      </c>
      <c r="G252" s="42" t="s">
        <v>346</v>
      </c>
      <c r="H252" s="44">
        <v>1.84</v>
      </c>
      <c r="I252" s="44">
        <v>10000.07</v>
      </c>
      <c r="J252" s="44">
        <v>23.47</v>
      </c>
      <c r="K252" s="44">
        <v>2816419.71</v>
      </c>
      <c r="L252" s="44">
        <v>3008251.21</v>
      </c>
      <c r="M252" s="44">
        <v>191831.5</v>
      </c>
      <c r="N252" s="45"/>
      <c r="O252" s="4" t="s">
        <v>146</v>
      </c>
      <c r="P252" s="5">
        <v>1</v>
      </c>
      <c r="Q252" s="4" t="s">
        <v>314</v>
      </c>
    </row>
    <row r="253" spans="1:17">
      <c r="A253" s="42">
        <v>22</v>
      </c>
      <c r="B253" s="43">
        <v>11</v>
      </c>
      <c r="C253" s="43">
        <v>3</v>
      </c>
      <c r="D253" s="43">
        <v>1</v>
      </c>
      <c r="E253" s="42" t="s">
        <v>52</v>
      </c>
      <c r="F253" s="42">
        <v>2025</v>
      </c>
      <c r="G253" s="42" t="s">
        <v>344</v>
      </c>
      <c r="H253" s="44">
        <v>1.2</v>
      </c>
      <c r="I253" s="44">
        <v>6672.31</v>
      </c>
      <c r="J253" s="44">
        <v>9.89</v>
      </c>
      <c r="K253" s="44">
        <v>791869.75</v>
      </c>
      <c r="L253" s="44">
        <v>918173.55</v>
      </c>
      <c r="M253" s="44">
        <v>126303.80000000005</v>
      </c>
      <c r="N253" s="45"/>
      <c r="O253" s="4" t="s">
        <v>146</v>
      </c>
      <c r="P253" s="5">
        <v>1</v>
      </c>
      <c r="Q253" s="4" t="s">
        <v>270</v>
      </c>
    </row>
    <row r="254" spans="1:17">
      <c r="A254" s="42">
        <v>22</v>
      </c>
      <c r="B254" s="43">
        <v>11</v>
      </c>
      <c r="C254" s="43">
        <v>3</v>
      </c>
      <c r="D254" s="43">
        <v>1</v>
      </c>
      <c r="E254" s="42" t="s">
        <v>52</v>
      </c>
      <c r="F254" s="42">
        <v>2025</v>
      </c>
      <c r="G254" s="42" t="s">
        <v>345</v>
      </c>
      <c r="H254" s="44">
        <v>1.44</v>
      </c>
      <c r="I254" s="44">
        <v>7826.14</v>
      </c>
      <c r="J254" s="44">
        <v>44.02</v>
      </c>
      <c r="K254" s="44">
        <v>4134080.19</v>
      </c>
      <c r="L254" s="44">
        <v>4748111.8499999996</v>
      </c>
      <c r="M254" s="44">
        <v>614031.65999999968</v>
      </c>
      <c r="N254" s="45"/>
      <c r="O254" s="4" t="s">
        <v>146</v>
      </c>
      <c r="P254" s="5">
        <v>1</v>
      </c>
      <c r="Q254" s="4" t="s">
        <v>270</v>
      </c>
    </row>
    <row r="255" spans="1:17">
      <c r="A255" s="42">
        <v>22</v>
      </c>
      <c r="B255" s="43">
        <v>11</v>
      </c>
      <c r="C255" s="43">
        <v>3</v>
      </c>
      <c r="D255" s="43">
        <v>1</v>
      </c>
      <c r="E255" s="42" t="s">
        <v>52</v>
      </c>
      <c r="F255" s="42">
        <v>2025</v>
      </c>
      <c r="G255" s="42" t="s">
        <v>346</v>
      </c>
      <c r="H255" s="44">
        <v>1.84</v>
      </c>
      <c r="I255" s="44">
        <v>10000.07</v>
      </c>
      <c r="J255" s="44">
        <v>50.3</v>
      </c>
      <c r="K255" s="44">
        <v>6036042.25</v>
      </c>
      <c r="L255" s="44">
        <v>6597601.1399999997</v>
      </c>
      <c r="M255" s="44">
        <v>561558.88999999966</v>
      </c>
      <c r="N255" s="45"/>
      <c r="O255" s="4" t="s">
        <v>146</v>
      </c>
      <c r="P255" s="5">
        <v>1</v>
      </c>
      <c r="Q255" s="4" t="s">
        <v>270</v>
      </c>
    </row>
    <row r="256" spans="1:17">
      <c r="A256" s="42">
        <v>22</v>
      </c>
      <c r="B256" s="43">
        <v>11</v>
      </c>
      <c r="C256" s="43">
        <v>4</v>
      </c>
      <c r="D256" s="43">
        <v>3</v>
      </c>
      <c r="E256" s="42" t="s">
        <v>312</v>
      </c>
      <c r="F256" s="42">
        <v>2025</v>
      </c>
      <c r="G256" s="42" t="s">
        <v>344</v>
      </c>
      <c r="H256" s="44">
        <v>1.2</v>
      </c>
      <c r="I256" s="44">
        <v>6672.31</v>
      </c>
      <c r="J256" s="44">
        <v>42.91</v>
      </c>
      <c r="K256" s="44">
        <v>3435705.87</v>
      </c>
      <c r="L256" s="44">
        <v>3896614.07</v>
      </c>
      <c r="M256" s="44">
        <v>460908.19999999972</v>
      </c>
      <c r="N256" s="45"/>
      <c r="O256" s="4" t="s">
        <v>146</v>
      </c>
      <c r="P256" s="5">
        <v>1</v>
      </c>
      <c r="Q256" s="4" t="s">
        <v>313</v>
      </c>
    </row>
    <row r="257" spans="1:17">
      <c r="A257" s="42">
        <v>22</v>
      </c>
      <c r="B257" s="43">
        <v>11</v>
      </c>
      <c r="C257" s="43">
        <v>4</v>
      </c>
      <c r="D257" s="43">
        <v>3</v>
      </c>
      <c r="E257" s="42" t="s">
        <v>312</v>
      </c>
      <c r="F257" s="42">
        <v>2025</v>
      </c>
      <c r="G257" s="42" t="s">
        <v>345</v>
      </c>
      <c r="H257" s="44">
        <v>1.44</v>
      </c>
      <c r="I257" s="44">
        <v>7826.14</v>
      </c>
      <c r="J257" s="44">
        <v>62.64</v>
      </c>
      <c r="K257" s="44">
        <v>5882752.9199999999</v>
      </c>
      <c r="L257" s="44">
        <v>6578132.7800000003</v>
      </c>
      <c r="M257" s="44">
        <v>695379.86000000034</v>
      </c>
      <c r="N257" s="45"/>
      <c r="O257" s="4" t="s">
        <v>146</v>
      </c>
      <c r="P257" s="5">
        <v>1</v>
      </c>
      <c r="Q257" s="4" t="s">
        <v>313</v>
      </c>
    </row>
    <row r="258" spans="1:17">
      <c r="A258" s="42">
        <v>22</v>
      </c>
      <c r="B258" s="43">
        <v>11</v>
      </c>
      <c r="C258" s="43">
        <v>4</v>
      </c>
      <c r="D258" s="43">
        <v>3</v>
      </c>
      <c r="E258" s="42" t="s">
        <v>312</v>
      </c>
      <c r="F258" s="42">
        <v>2025</v>
      </c>
      <c r="G258" s="42" t="s">
        <v>346</v>
      </c>
      <c r="H258" s="44">
        <v>1.84</v>
      </c>
      <c r="I258" s="44">
        <v>10000.07</v>
      </c>
      <c r="J258" s="44">
        <v>112.38</v>
      </c>
      <c r="K258" s="44">
        <v>13485694.4</v>
      </c>
      <c r="L258" s="44">
        <v>15432166.58</v>
      </c>
      <c r="M258" s="44">
        <v>1946472.1799999997</v>
      </c>
      <c r="N258" s="45"/>
      <c r="O258" s="4" t="s">
        <v>146</v>
      </c>
      <c r="P258" s="5">
        <v>1</v>
      </c>
      <c r="Q258" s="4" t="s">
        <v>313</v>
      </c>
    </row>
    <row r="259" spans="1:17">
      <c r="A259" s="42">
        <v>22</v>
      </c>
      <c r="B259" s="43">
        <v>11</v>
      </c>
      <c r="C259" s="43">
        <v>5</v>
      </c>
      <c r="D259" s="43">
        <v>2</v>
      </c>
      <c r="E259" s="42" t="s">
        <v>123</v>
      </c>
      <c r="F259" s="42">
        <v>2025</v>
      </c>
      <c r="G259" s="42" t="s">
        <v>344</v>
      </c>
      <c r="H259" s="44">
        <v>1.2</v>
      </c>
      <c r="I259" s="44">
        <v>6672.31</v>
      </c>
      <c r="J259" s="44">
        <v>87.66</v>
      </c>
      <c r="K259" s="44">
        <v>7018736.3399999999</v>
      </c>
      <c r="L259" s="44">
        <v>7691604.8600000003</v>
      </c>
      <c r="M259" s="44">
        <v>672868.52000000048</v>
      </c>
      <c r="N259" s="45"/>
      <c r="O259" s="4" t="s">
        <v>146</v>
      </c>
      <c r="P259" s="5">
        <v>1</v>
      </c>
      <c r="Q259" s="4" t="s">
        <v>221</v>
      </c>
    </row>
    <row r="260" spans="1:17">
      <c r="A260" s="42">
        <v>22</v>
      </c>
      <c r="B260" s="43">
        <v>11</v>
      </c>
      <c r="C260" s="43">
        <v>5</v>
      </c>
      <c r="D260" s="43">
        <v>2</v>
      </c>
      <c r="E260" s="42" t="s">
        <v>123</v>
      </c>
      <c r="F260" s="42">
        <v>2025</v>
      </c>
      <c r="G260" s="42" t="s">
        <v>345</v>
      </c>
      <c r="H260" s="44">
        <v>1.44</v>
      </c>
      <c r="I260" s="44">
        <v>7826.14</v>
      </c>
      <c r="J260" s="44">
        <v>79.33</v>
      </c>
      <c r="K260" s="44">
        <v>7450172.2300000004</v>
      </c>
      <c r="L260" s="44">
        <v>7834212.7800000003</v>
      </c>
      <c r="M260" s="44">
        <v>384040.54999999981</v>
      </c>
      <c r="N260" s="45"/>
      <c r="O260" s="4" t="s">
        <v>146</v>
      </c>
      <c r="P260" s="5">
        <v>1</v>
      </c>
      <c r="Q260" s="4" t="s">
        <v>221</v>
      </c>
    </row>
    <row r="261" spans="1:17">
      <c r="A261" s="42">
        <v>22</v>
      </c>
      <c r="B261" s="43">
        <v>11</v>
      </c>
      <c r="C261" s="43">
        <v>5</v>
      </c>
      <c r="D261" s="43">
        <v>2</v>
      </c>
      <c r="E261" s="42" t="s">
        <v>123</v>
      </c>
      <c r="F261" s="42">
        <v>2025</v>
      </c>
      <c r="G261" s="42" t="s">
        <v>346</v>
      </c>
      <c r="H261" s="44">
        <v>1.84</v>
      </c>
      <c r="I261" s="44">
        <v>10000.07</v>
      </c>
      <c r="J261" s="44">
        <v>180.46</v>
      </c>
      <c r="K261" s="44">
        <v>21655351.59</v>
      </c>
      <c r="L261" s="44">
        <v>23268153.850000001</v>
      </c>
      <c r="M261" s="44">
        <v>1612802.2600000016</v>
      </c>
      <c r="N261" s="45"/>
      <c r="O261" s="4" t="s">
        <v>146</v>
      </c>
      <c r="P261" s="5">
        <v>1</v>
      </c>
      <c r="Q261" s="4" t="s">
        <v>221</v>
      </c>
    </row>
    <row r="262" spans="1:17">
      <c r="A262" s="42">
        <v>22</v>
      </c>
      <c r="B262" s="43">
        <v>11</v>
      </c>
      <c r="C262" s="43">
        <v>6</v>
      </c>
      <c r="D262" s="43">
        <v>2</v>
      </c>
      <c r="E262" s="42" t="s">
        <v>120</v>
      </c>
      <c r="F262" s="42">
        <v>2025</v>
      </c>
      <c r="G262" s="42" t="s">
        <v>344</v>
      </c>
      <c r="H262" s="44">
        <v>1.2</v>
      </c>
      <c r="I262" s="44">
        <v>6672.31</v>
      </c>
      <c r="J262" s="44">
        <v>31.66</v>
      </c>
      <c r="K262" s="44">
        <v>2534944.02</v>
      </c>
      <c r="L262" s="44">
        <v>2622341.25</v>
      </c>
      <c r="M262" s="44">
        <v>87397.229999999981</v>
      </c>
      <c r="N262" s="45"/>
      <c r="O262" s="4" t="s">
        <v>146</v>
      </c>
      <c r="P262" s="5">
        <v>1</v>
      </c>
      <c r="Q262" s="4" t="s">
        <v>279</v>
      </c>
    </row>
    <row r="263" spans="1:17">
      <c r="A263" s="42">
        <v>22</v>
      </c>
      <c r="B263" s="43">
        <v>11</v>
      </c>
      <c r="C263" s="43">
        <v>6</v>
      </c>
      <c r="D263" s="43">
        <v>2</v>
      </c>
      <c r="E263" s="42" t="s">
        <v>120</v>
      </c>
      <c r="F263" s="42">
        <v>2025</v>
      </c>
      <c r="G263" s="42" t="s">
        <v>345</v>
      </c>
      <c r="H263" s="44">
        <v>1.44</v>
      </c>
      <c r="I263" s="44">
        <v>7826.14</v>
      </c>
      <c r="J263" s="44">
        <v>23.57</v>
      </c>
      <c r="K263" s="44">
        <v>2213545.44</v>
      </c>
      <c r="L263" s="44">
        <v>2456621.75</v>
      </c>
      <c r="M263" s="44">
        <v>243076.31000000006</v>
      </c>
      <c r="N263" s="45"/>
      <c r="O263" s="4" t="s">
        <v>146</v>
      </c>
      <c r="P263" s="5">
        <v>1</v>
      </c>
      <c r="Q263" s="4" t="s">
        <v>279</v>
      </c>
    </row>
    <row r="264" spans="1:17">
      <c r="A264" s="42">
        <v>22</v>
      </c>
      <c r="B264" s="43">
        <v>11</v>
      </c>
      <c r="C264" s="43">
        <v>6</v>
      </c>
      <c r="D264" s="43">
        <v>2</v>
      </c>
      <c r="E264" s="42" t="s">
        <v>120</v>
      </c>
      <c r="F264" s="42">
        <v>2025</v>
      </c>
      <c r="G264" s="42" t="s">
        <v>346</v>
      </c>
      <c r="H264" s="44">
        <v>1.84</v>
      </c>
      <c r="I264" s="44">
        <v>10000.07</v>
      </c>
      <c r="J264" s="44">
        <v>85.16</v>
      </c>
      <c r="K264" s="44">
        <v>10219271.529999999</v>
      </c>
      <c r="L264" s="44">
        <v>11179182.5</v>
      </c>
      <c r="M264" s="44">
        <v>959910.97000000067</v>
      </c>
      <c r="N264" s="45"/>
      <c r="O264" s="4" t="s">
        <v>146</v>
      </c>
      <c r="P264" s="5">
        <v>1</v>
      </c>
      <c r="Q264" s="4" t="s">
        <v>279</v>
      </c>
    </row>
    <row r="265" spans="1:17">
      <c r="A265" s="42">
        <v>22</v>
      </c>
      <c r="B265" s="43">
        <v>11</v>
      </c>
      <c r="C265" s="43">
        <v>7</v>
      </c>
      <c r="D265" s="43">
        <v>2</v>
      </c>
      <c r="E265" s="42" t="s">
        <v>95</v>
      </c>
      <c r="F265" s="42">
        <v>2025</v>
      </c>
      <c r="G265" s="42" t="s">
        <v>344</v>
      </c>
      <c r="H265" s="44">
        <v>1.2</v>
      </c>
      <c r="I265" s="44">
        <v>6672.31</v>
      </c>
      <c r="J265" s="44">
        <v>84.31</v>
      </c>
      <c r="K265" s="44">
        <v>6750509.4699999997</v>
      </c>
      <c r="L265" s="44">
        <v>7483015.04</v>
      </c>
      <c r="M265" s="44">
        <v>732505.5700000003</v>
      </c>
      <c r="N265" s="45"/>
      <c r="O265" s="4" t="s">
        <v>146</v>
      </c>
      <c r="P265" s="5">
        <v>1</v>
      </c>
      <c r="Q265" s="4" t="s">
        <v>222</v>
      </c>
    </row>
    <row r="266" spans="1:17">
      <c r="A266" s="42">
        <v>22</v>
      </c>
      <c r="B266" s="43">
        <v>11</v>
      </c>
      <c r="C266" s="43">
        <v>7</v>
      </c>
      <c r="D266" s="43">
        <v>2</v>
      </c>
      <c r="E266" s="42" t="s">
        <v>95</v>
      </c>
      <c r="F266" s="42">
        <v>2025</v>
      </c>
      <c r="G266" s="42" t="s">
        <v>345</v>
      </c>
      <c r="H266" s="44">
        <v>1.44</v>
      </c>
      <c r="I266" s="44">
        <v>7826.14</v>
      </c>
      <c r="J266" s="44">
        <v>102.24</v>
      </c>
      <c r="K266" s="44">
        <v>9601734.6400000006</v>
      </c>
      <c r="L266" s="44">
        <v>10531712.4</v>
      </c>
      <c r="M266" s="44">
        <v>929977.75999999978</v>
      </c>
      <c r="N266" s="45"/>
      <c r="O266" s="4" t="s">
        <v>146</v>
      </c>
      <c r="P266" s="5">
        <v>1</v>
      </c>
      <c r="Q266" s="4" t="s">
        <v>222</v>
      </c>
    </row>
    <row r="267" spans="1:17">
      <c r="A267" s="42">
        <v>22</v>
      </c>
      <c r="B267" s="43">
        <v>11</v>
      </c>
      <c r="C267" s="43">
        <v>7</v>
      </c>
      <c r="D267" s="43">
        <v>2</v>
      </c>
      <c r="E267" s="42" t="s">
        <v>95</v>
      </c>
      <c r="F267" s="42">
        <v>2025</v>
      </c>
      <c r="G267" s="42" t="s">
        <v>346</v>
      </c>
      <c r="H267" s="44">
        <v>1.84</v>
      </c>
      <c r="I267" s="44">
        <v>10000.07</v>
      </c>
      <c r="J267" s="44">
        <v>223.63</v>
      </c>
      <c r="K267" s="44">
        <v>26835787.850000001</v>
      </c>
      <c r="L267" s="44">
        <v>30088954.600000001</v>
      </c>
      <c r="M267" s="44">
        <v>3253166.75</v>
      </c>
      <c r="N267" s="45"/>
      <c r="O267" s="4" t="s">
        <v>146</v>
      </c>
      <c r="P267" s="5">
        <v>1</v>
      </c>
      <c r="Q267" s="4" t="s">
        <v>222</v>
      </c>
    </row>
    <row r="268" spans="1:17">
      <c r="A268" s="42">
        <v>22</v>
      </c>
      <c r="B268" s="43">
        <v>12</v>
      </c>
      <c r="C268" s="43">
        <v>0</v>
      </c>
      <c r="D268" s="43">
        <v>0</v>
      </c>
      <c r="E268" s="42" t="s">
        <v>12</v>
      </c>
      <c r="F268" s="42">
        <v>2025</v>
      </c>
      <c r="G268" s="42" t="s">
        <v>344</v>
      </c>
      <c r="H268" s="44">
        <v>1.2</v>
      </c>
      <c r="I268" s="44">
        <v>6672.31</v>
      </c>
      <c r="J268" s="44">
        <v>13.08</v>
      </c>
      <c r="K268" s="44">
        <v>1047285.78</v>
      </c>
      <c r="L268" s="44">
        <v>1156831.23</v>
      </c>
      <c r="M268" s="44">
        <v>109545.44999999995</v>
      </c>
      <c r="N268" s="45"/>
      <c r="O268" s="4" t="s">
        <v>148</v>
      </c>
      <c r="P268" s="5">
        <v>1</v>
      </c>
      <c r="Q268" s="4" t="s">
        <v>271</v>
      </c>
    </row>
    <row r="269" spans="1:17">
      <c r="A269" s="42">
        <v>22</v>
      </c>
      <c r="B269" s="43">
        <v>12</v>
      </c>
      <c r="C269" s="43">
        <v>0</v>
      </c>
      <c r="D269" s="43">
        <v>0</v>
      </c>
      <c r="E269" s="42" t="s">
        <v>12</v>
      </c>
      <c r="F269" s="42">
        <v>2025</v>
      </c>
      <c r="G269" s="42" t="s">
        <v>345</v>
      </c>
      <c r="H269" s="44">
        <v>1.44</v>
      </c>
      <c r="I269" s="44">
        <v>7826.14</v>
      </c>
      <c r="J269" s="44">
        <v>23.63</v>
      </c>
      <c r="K269" s="44">
        <v>2219180.2599999998</v>
      </c>
      <c r="L269" s="44">
        <v>2417553.7200000002</v>
      </c>
      <c r="M269" s="44">
        <v>198373.46000000043</v>
      </c>
      <c r="N269" s="45"/>
      <c r="O269" s="4" t="s">
        <v>148</v>
      </c>
      <c r="P269" s="5">
        <v>1</v>
      </c>
      <c r="Q269" s="4" t="s">
        <v>271</v>
      </c>
    </row>
    <row r="270" spans="1:17">
      <c r="A270" s="42">
        <v>22</v>
      </c>
      <c r="B270" s="43">
        <v>12</v>
      </c>
      <c r="C270" s="43">
        <v>0</v>
      </c>
      <c r="D270" s="43">
        <v>0</v>
      </c>
      <c r="E270" s="42" t="s">
        <v>12</v>
      </c>
      <c r="F270" s="42">
        <v>2025</v>
      </c>
      <c r="G270" s="42" t="s">
        <v>346</v>
      </c>
      <c r="H270" s="44">
        <v>1.84</v>
      </c>
      <c r="I270" s="44">
        <v>10000.07</v>
      </c>
      <c r="J270" s="44">
        <v>153.29</v>
      </c>
      <c r="K270" s="44">
        <v>18394928.760000002</v>
      </c>
      <c r="L270" s="44">
        <v>21085711.859999999</v>
      </c>
      <c r="M270" s="44">
        <v>2690783.0999999978</v>
      </c>
      <c r="N270" s="45"/>
      <c r="O270" s="4" t="s">
        <v>148</v>
      </c>
      <c r="P270" s="5">
        <v>1</v>
      </c>
      <c r="Q270" s="4" t="s">
        <v>271</v>
      </c>
    </row>
    <row r="271" spans="1:17">
      <c r="A271" s="42">
        <v>22</v>
      </c>
      <c r="B271" s="43">
        <v>12</v>
      </c>
      <c r="C271" s="43">
        <v>1</v>
      </c>
      <c r="D271" s="43">
        <v>1</v>
      </c>
      <c r="E271" s="42" t="s">
        <v>45</v>
      </c>
      <c r="F271" s="42">
        <v>2025</v>
      </c>
      <c r="G271" s="42" t="s">
        <v>344</v>
      </c>
      <c r="H271" s="44">
        <v>1.2</v>
      </c>
      <c r="I271" s="44">
        <v>6672.31</v>
      </c>
      <c r="J271" s="44">
        <v>16.48</v>
      </c>
      <c r="K271" s="44">
        <v>1319516.03</v>
      </c>
      <c r="L271" s="44">
        <v>1499949.21</v>
      </c>
      <c r="M271" s="44">
        <v>180433.17999999993</v>
      </c>
      <c r="N271" s="45"/>
      <c r="O271" s="4" t="s">
        <v>146</v>
      </c>
      <c r="P271" s="5">
        <v>1</v>
      </c>
      <c r="Q271" s="4" t="s">
        <v>210</v>
      </c>
    </row>
    <row r="272" spans="1:17">
      <c r="A272" s="42">
        <v>22</v>
      </c>
      <c r="B272" s="43">
        <v>12</v>
      </c>
      <c r="C272" s="43">
        <v>1</v>
      </c>
      <c r="D272" s="43">
        <v>1</v>
      </c>
      <c r="E272" s="42" t="s">
        <v>45</v>
      </c>
      <c r="F272" s="42">
        <v>2025</v>
      </c>
      <c r="G272" s="42" t="s">
        <v>345</v>
      </c>
      <c r="H272" s="44">
        <v>1.44</v>
      </c>
      <c r="I272" s="44">
        <v>7826.14</v>
      </c>
      <c r="J272" s="44">
        <v>25.77</v>
      </c>
      <c r="K272" s="44">
        <v>2420155.5299999998</v>
      </c>
      <c r="L272" s="44">
        <v>2664802.84</v>
      </c>
      <c r="M272" s="44">
        <v>244647.31000000006</v>
      </c>
      <c r="N272" s="45"/>
      <c r="O272" s="4" t="s">
        <v>146</v>
      </c>
      <c r="P272" s="5">
        <v>1</v>
      </c>
      <c r="Q272" s="4" t="s">
        <v>210</v>
      </c>
    </row>
    <row r="273" spans="1:17">
      <c r="A273" s="42">
        <v>22</v>
      </c>
      <c r="B273" s="43">
        <v>12</v>
      </c>
      <c r="C273" s="43">
        <v>1</v>
      </c>
      <c r="D273" s="43">
        <v>1</v>
      </c>
      <c r="E273" s="42" t="s">
        <v>45</v>
      </c>
      <c r="F273" s="42">
        <v>2025</v>
      </c>
      <c r="G273" s="42" t="s">
        <v>346</v>
      </c>
      <c r="H273" s="44">
        <v>1.84</v>
      </c>
      <c r="I273" s="44">
        <v>10000.07</v>
      </c>
      <c r="J273" s="44">
        <v>115.09</v>
      </c>
      <c r="K273" s="44">
        <v>13810896.68</v>
      </c>
      <c r="L273" s="44">
        <v>15365995.6</v>
      </c>
      <c r="M273" s="44">
        <v>1555098.92</v>
      </c>
      <c r="N273" s="45"/>
      <c r="O273" s="4" t="s">
        <v>146</v>
      </c>
      <c r="P273" s="5">
        <v>1</v>
      </c>
      <c r="Q273" s="4" t="s">
        <v>210</v>
      </c>
    </row>
    <row r="274" spans="1:17">
      <c r="A274" s="42">
        <v>22</v>
      </c>
      <c r="B274" s="43">
        <v>12</v>
      </c>
      <c r="C274" s="43">
        <v>2</v>
      </c>
      <c r="D274" s="43">
        <v>2</v>
      </c>
      <c r="E274" s="42" t="s">
        <v>134</v>
      </c>
      <c r="F274" s="42">
        <v>2025</v>
      </c>
      <c r="G274" s="42" t="s">
        <v>344</v>
      </c>
      <c r="H274" s="44">
        <v>1.2</v>
      </c>
      <c r="I274" s="44">
        <v>6672.31</v>
      </c>
      <c r="J274" s="44">
        <v>6.3</v>
      </c>
      <c r="K274" s="44">
        <v>504426.64</v>
      </c>
      <c r="L274" s="44">
        <v>548728.46</v>
      </c>
      <c r="M274" s="44">
        <v>44301.819999999949</v>
      </c>
      <c r="N274" s="45"/>
      <c r="O274" s="4" t="s">
        <v>146</v>
      </c>
      <c r="P274" s="5">
        <v>1</v>
      </c>
      <c r="Q274" s="4" t="s">
        <v>251</v>
      </c>
    </row>
    <row r="275" spans="1:17">
      <c r="A275" s="42">
        <v>22</v>
      </c>
      <c r="B275" s="43">
        <v>12</v>
      </c>
      <c r="C275" s="43">
        <v>2</v>
      </c>
      <c r="D275" s="43">
        <v>2</v>
      </c>
      <c r="E275" s="42" t="s">
        <v>134</v>
      </c>
      <c r="F275" s="42">
        <v>2025</v>
      </c>
      <c r="G275" s="42" t="s">
        <v>345</v>
      </c>
      <c r="H275" s="44">
        <v>1.44</v>
      </c>
      <c r="I275" s="44">
        <v>7826.14</v>
      </c>
      <c r="J275" s="44">
        <v>11.43</v>
      </c>
      <c r="K275" s="44">
        <v>1073433.3600000001</v>
      </c>
      <c r="L275" s="44">
        <v>1104924.5900000001</v>
      </c>
      <c r="M275" s="44">
        <v>31491.229999999981</v>
      </c>
      <c r="N275" s="45"/>
      <c r="O275" s="4" t="s">
        <v>146</v>
      </c>
      <c r="P275" s="5">
        <v>1</v>
      </c>
      <c r="Q275" s="4" t="s">
        <v>251</v>
      </c>
    </row>
    <row r="276" spans="1:17">
      <c r="A276" s="42">
        <v>22</v>
      </c>
      <c r="B276" s="43">
        <v>12</v>
      </c>
      <c r="C276" s="43">
        <v>2</v>
      </c>
      <c r="D276" s="43">
        <v>2</v>
      </c>
      <c r="E276" s="42" t="s">
        <v>134</v>
      </c>
      <c r="F276" s="42">
        <v>2025</v>
      </c>
      <c r="G276" s="42" t="s">
        <v>346</v>
      </c>
      <c r="H276" s="44">
        <v>1.84</v>
      </c>
      <c r="I276" s="44">
        <v>10000.07</v>
      </c>
      <c r="J276" s="44">
        <v>47.66</v>
      </c>
      <c r="K276" s="44">
        <v>5719240.0300000003</v>
      </c>
      <c r="L276" s="44">
        <v>5911073.7300000004</v>
      </c>
      <c r="M276" s="44">
        <v>191833.70000000019</v>
      </c>
      <c r="N276" s="45"/>
      <c r="O276" s="4" t="s">
        <v>146</v>
      </c>
      <c r="P276" s="5">
        <v>1</v>
      </c>
      <c r="Q276" s="4" t="s">
        <v>251</v>
      </c>
    </row>
    <row r="277" spans="1:17">
      <c r="A277" s="42">
        <v>22</v>
      </c>
      <c r="B277" s="43">
        <v>12</v>
      </c>
      <c r="C277" s="43">
        <v>3</v>
      </c>
      <c r="D277" s="43">
        <v>2</v>
      </c>
      <c r="E277" s="42" t="s">
        <v>132</v>
      </c>
      <c r="F277" s="42">
        <v>2025</v>
      </c>
      <c r="G277" s="42" t="s">
        <v>344</v>
      </c>
      <c r="H277" s="44">
        <v>1.2</v>
      </c>
      <c r="I277" s="44">
        <v>6672.31</v>
      </c>
      <c r="J277" s="44">
        <v>11.24</v>
      </c>
      <c r="K277" s="44">
        <v>899961.17</v>
      </c>
      <c r="L277" s="44">
        <v>985076.82</v>
      </c>
      <c r="M277" s="44">
        <v>85115.649999999907</v>
      </c>
      <c r="N277" s="45"/>
      <c r="O277" s="4" t="s">
        <v>146</v>
      </c>
      <c r="P277" s="5">
        <v>1</v>
      </c>
      <c r="Q277" s="4" t="s">
        <v>202</v>
      </c>
    </row>
    <row r="278" spans="1:17">
      <c r="A278" s="42">
        <v>22</v>
      </c>
      <c r="B278" s="43">
        <v>12</v>
      </c>
      <c r="C278" s="43">
        <v>3</v>
      </c>
      <c r="D278" s="43">
        <v>2</v>
      </c>
      <c r="E278" s="42" t="s">
        <v>132</v>
      </c>
      <c r="F278" s="42">
        <v>2025</v>
      </c>
      <c r="G278" s="42" t="s">
        <v>345</v>
      </c>
      <c r="H278" s="44">
        <v>1.44</v>
      </c>
      <c r="I278" s="44">
        <v>7826.14</v>
      </c>
      <c r="J278" s="44">
        <v>14.06</v>
      </c>
      <c r="K278" s="44">
        <v>1320426.3400000001</v>
      </c>
      <c r="L278" s="44">
        <v>1386913.81</v>
      </c>
      <c r="M278" s="44">
        <v>66487.469999999972</v>
      </c>
      <c r="N278" s="45"/>
      <c r="O278" s="4" t="s">
        <v>146</v>
      </c>
      <c r="P278" s="5">
        <v>1</v>
      </c>
      <c r="Q278" s="4" t="s">
        <v>202</v>
      </c>
    </row>
    <row r="279" spans="1:17">
      <c r="A279" s="42">
        <v>22</v>
      </c>
      <c r="B279" s="43">
        <v>12</v>
      </c>
      <c r="C279" s="43">
        <v>3</v>
      </c>
      <c r="D279" s="43">
        <v>2</v>
      </c>
      <c r="E279" s="42" t="s">
        <v>132</v>
      </c>
      <c r="F279" s="42">
        <v>2025</v>
      </c>
      <c r="G279" s="42" t="s">
        <v>346</v>
      </c>
      <c r="H279" s="44">
        <v>1.84</v>
      </c>
      <c r="I279" s="44">
        <v>10000.07</v>
      </c>
      <c r="J279" s="44">
        <v>62.73</v>
      </c>
      <c r="K279" s="44">
        <v>7527652.6900000004</v>
      </c>
      <c r="L279" s="44">
        <v>8096709.9400000004</v>
      </c>
      <c r="M279" s="44">
        <v>569057.25</v>
      </c>
      <c r="N279" s="45"/>
      <c r="O279" s="4" t="s">
        <v>146</v>
      </c>
      <c r="P279" s="5">
        <v>1</v>
      </c>
      <c r="Q279" s="4" t="s">
        <v>202</v>
      </c>
    </row>
    <row r="280" spans="1:17">
      <c r="A280" s="42">
        <v>22</v>
      </c>
      <c r="B280" s="43">
        <v>12</v>
      </c>
      <c r="C280" s="43">
        <v>4</v>
      </c>
      <c r="D280" s="43">
        <v>2</v>
      </c>
      <c r="E280" s="42" t="s">
        <v>129</v>
      </c>
      <c r="F280" s="42">
        <v>2025</v>
      </c>
      <c r="G280" s="42" t="s">
        <v>344</v>
      </c>
      <c r="H280" s="44">
        <v>1.2</v>
      </c>
      <c r="I280" s="44">
        <v>6672.31</v>
      </c>
      <c r="J280" s="44">
        <v>10.02</v>
      </c>
      <c r="K280" s="44">
        <v>802278.55</v>
      </c>
      <c r="L280" s="44">
        <v>867342.92</v>
      </c>
      <c r="M280" s="44">
        <v>65064.369999999995</v>
      </c>
      <c r="N280" s="45"/>
      <c r="O280" s="4" t="s">
        <v>146</v>
      </c>
      <c r="P280" s="5">
        <v>1</v>
      </c>
      <c r="Q280" s="4" t="s">
        <v>260</v>
      </c>
    </row>
    <row r="281" spans="1:17">
      <c r="A281" s="42">
        <v>22</v>
      </c>
      <c r="B281" s="43">
        <v>12</v>
      </c>
      <c r="C281" s="43">
        <v>4</v>
      </c>
      <c r="D281" s="43">
        <v>2</v>
      </c>
      <c r="E281" s="42" t="s">
        <v>129</v>
      </c>
      <c r="F281" s="42">
        <v>2025</v>
      </c>
      <c r="G281" s="42" t="s">
        <v>345</v>
      </c>
      <c r="H281" s="44">
        <v>1.44</v>
      </c>
      <c r="I281" s="44">
        <v>7826.14</v>
      </c>
      <c r="J281" s="44">
        <v>19.45</v>
      </c>
      <c r="K281" s="44">
        <v>1826621.08</v>
      </c>
      <c r="L281" s="44">
        <v>1847087.98</v>
      </c>
      <c r="M281" s="44">
        <v>20466.899999999907</v>
      </c>
      <c r="N281" s="45"/>
      <c r="O281" s="4" t="s">
        <v>146</v>
      </c>
      <c r="P281" s="5">
        <v>1</v>
      </c>
      <c r="Q281" s="4" t="s">
        <v>260</v>
      </c>
    </row>
    <row r="282" spans="1:17">
      <c r="A282" s="42">
        <v>22</v>
      </c>
      <c r="B282" s="43">
        <v>12</v>
      </c>
      <c r="C282" s="43">
        <v>4</v>
      </c>
      <c r="D282" s="43">
        <v>2</v>
      </c>
      <c r="E282" s="42" t="s">
        <v>129</v>
      </c>
      <c r="F282" s="42">
        <v>2025</v>
      </c>
      <c r="G282" s="42" t="s">
        <v>346</v>
      </c>
      <c r="H282" s="44">
        <v>1.84</v>
      </c>
      <c r="I282" s="44">
        <v>10000.07</v>
      </c>
      <c r="J282" s="44">
        <v>68.66</v>
      </c>
      <c r="K282" s="44">
        <v>8239257.6699999999</v>
      </c>
      <c r="L282" s="44">
        <v>8739648.6899999995</v>
      </c>
      <c r="M282" s="44">
        <v>500391.01999999955</v>
      </c>
      <c r="N282" s="45"/>
      <c r="O282" s="4" t="s">
        <v>146</v>
      </c>
      <c r="P282" s="5">
        <v>1</v>
      </c>
      <c r="Q282" s="4" t="s">
        <v>260</v>
      </c>
    </row>
    <row r="283" spans="1:17">
      <c r="A283" s="42">
        <v>22</v>
      </c>
      <c r="B283" s="43">
        <v>12</v>
      </c>
      <c r="C283" s="43">
        <v>5</v>
      </c>
      <c r="D283" s="43">
        <v>3</v>
      </c>
      <c r="E283" s="42" t="s">
        <v>33</v>
      </c>
      <c r="F283" s="42">
        <v>2025</v>
      </c>
      <c r="G283" s="42" t="s">
        <v>344</v>
      </c>
      <c r="H283" s="44">
        <v>1.2</v>
      </c>
      <c r="I283" s="44">
        <v>6672.31</v>
      </c>
      <c r="J283" s="44">
        <v>9.57</v>
      </c>
      <c r="K283" s="44">
        <v>766248.08</v>
      </c>
      <c r="L283" s="44">
        <v>920505.03</v>
      </c>
      <c r="M283" s="44">
        <v>154256.95000000007</v>
      </c>
      <c r="N283" s="45"/>
      <c r="O283" s="4" t="s">
        <v>146</v>
      </c>
      <c r="P283" s="5">
        <v>1</v>
      </c>
      <c r="Q283" s="4" t="s">
        <v>229</v>
      </c>
    </row>
    <row r="284" spans="1:17">
      <c r="A284" s="42">
        <v>22</v>
      </c>
      <c r="B284" s="43">
        <v>12</v>
      </c>
      <c r="C284" s="43">
        <v>5</v>
      </c>
      <c r="D284" s="43">
        <v>3</v>
      </c>
      <c r="E284" s="42" t="s">
        <v>33</v>
      </c>
      <c r="F284" s="42">
        <v>2025</v>
      </c>
      <c r="G284" s="42" t="s">
        <v>345</v>
      </c>
      <c r="H284" s="44">
        <v>1.44</v>
      </c>
      <c r="I284" s="44">
        <v>7826.14</v>
      </c>
      <c r="J284" s="44">
        <v>12.45</v>
      </c>
      <c r="K284" s="44">
        <v>1169225.32</v>
      </c>
      <c r="L284" s="44">
        <v>1330188.69</v>
      </c>
      <c r="M284" s="44">
        <v>160963.36999999988</v>
      </c>
      <c r="N284" s="45"/>
      <c r="O284" s="4" t="s">
        <v>146</v>
      </c>
      <c r="P284" s="5">
        <v>1</v>
      </c>
      <c r="Q284" s="4" t="s">
        <v>229</v>
      </c>
    </row>
    <row r="285" spans="1:17">
      <c r="A285" s="42">
        <v>22</v>
      </c>
      <c r="B285" s="43">
        <v>12</v>
      </c>
      <c r="C285" s="43">
        <v>5</v>
      </c>
      <c r="D285" s="43">
        <v>3</v>
      </c>
      <c r="E285" s="42" t="s">
        <v>33</v>
      </c>
      <c r="F285" s="42">
        <v>2025</v>
      </c>
      <c r="G285" s="42" t="s">
        <v>346</v>
      </c>
      <c r="H285" s="44">
        <v>1.84</v>
      </c>
      <c r="I285" s="44">
        <v>10000.07</v>
      </c>
      <c r="J285" s="44">
        <v>54.75</v>
      </c>
      <c r="K285" s="44">
        <v>6570045.9900000002</v>
      </c>
      <c r="L285" s="44">
        <v>7648967.4100000001</v>
      </c>
      <c r="M285" s="44">
        <v>1078921.42</v>
      </c>
      <c r="N285" s="45"/>
      <c r="O285" s="4" t="s">
        <v>146</v>
      </c>
      <c r="P285" s="5">
        <v>1</v>
      </c>
      <c r="Q285" s="4" t="s">
        <v>229</v>
      </c>
    </row>
    <row r="286" spans="1:17">
      <c r="A286" s="42">
        <v>22</v>
      </c>
      <c r="B286" s="43">
        <v>12</v>
      </c>
      <c r="C286" s="43">
        <v>6</v>
      </c>
      <c r="D286" s="43">
        <v>3</v>
      </c>
      <c r="E286" s="42" t="s">
        <v>351</v>
      </c>
      <c r="F286" s="42">
        <v>2025</v>
      </c>
      <c r="G286" s="42" t="s">
        <v>344</v>
      </c>
      <c r="H286" s="44">
        <v>1.2</v>
      </c>
      <c r="I286" s="44">
        <v>6672.31</v>
      </c>
      <c r="J286" s="44">
        <v>30.67</v>
      </c>
      <c r="K286" s="44">
        <v>2455676.9700000002</v>
      </c>
      <c r="L286" s="44">
        <v>2616847.17</v>
      </c>
      <c r="M286" s="44">
        <v>161170.19999999972</v>
      </c>
      <c r="N286" s="45"/>
      <c r="O286" s="4" t="s">
        <v>146</v>
      </c>
      <c r="P286" s="5">
        <v>1</v>
      </c>
      <c r="Q286" s="4" t="s">
        <v>352</v>
      </c>
    </row>
    <row r="287" spans="1:17">
      <c r="A287" s="42">
        <v>22</v>
      </c>
      <c r="B287" s="43">
        <v>12</v>
      </c>
      <c r="C287" s="43">
        <v>6</v>
      </c>
      <c r="D287" s="43">
        <v>3</v>
      </c>
      <c r="E287" s="42" t="s">
        <v>351</v>
      </c>
      <c r="F287" s="42">
        <v>2025</v>
      </c>
      <c r="G287" s="42" t="s">
        <v>345</v>
      </c>
      <c r="H287" s="44">
        <v>1.44</v>
      </c>
      <c r="I287" s="44">
        <v>7826.14</v>
      </c>
      <c r="J287" s="44">
        <v>45.8</v>
      </c>
      <c r="K287" s="44">
        <v>4301246.54</v>
      </c>
      <c r="L287" s="44">
        <v>4494049.1399999997</v>
      </c>
      <c r="M287" s="44">
        <v>192802.59999999963</v>
      </c>
      <c r="N287" s="45"/>
      <c r="O287" s="4" t="s">
        <v>146</v>
      </c>
      <c r="P287" s="5">
        <v>1</v>
      </c>
      <c r="Q287" s="4" t="s">
        <v>352</v>
      </c>
    </row>
    <row r="288" spans="1:17">
      <c r="A288" s="42">
        <v>22</v>
      </c>
      <c r="B288" s="43">
        <v>12</v>
      </c>
      <c r="C288" s="43">
        <v>6</v>
      </c>
      <c r="D288" s="43">
        <v>3</v>
      </c>
      <c r="E288" s="42" t="s">
        <v>351</v>
      </c>
      <c r="F288" s="42">
        <v>2025</v>
      </c>
      <c r="G288" s="42" t="s">
        <v>346</v>
      </c>
      <c r="H288" s="44">
        <v>1.84</v>
      </c>
      <c r="I288" s="44">
        <v>10000.07</v>
      </c>
      <c r="J288" s="44">
        <v>117.4</v>
      </c>
      <c r="K288" s="44">
        <v>14088098.619999999</v>
      </c>
      <c r="L288" s="44">
        <v>15196630.02</v>
      </c>
      <c r="M288" s="44">
        <v>1108531.4000000004</v>
      </c>
      <c r="N288" s="45"/>
      <c r="O288" s="4" t="s">
        <v>146</v>
      </c>
      <c r="P288" s="5">
        <v>1</v>
      </c>
      <c r="Q288" s="4" t="s">
        <v>352</v>
      </c>
    </row>
    <row r="289" spans="1:17">
      <c r="A289" s="42">
        <v>22</v>
      </c>
      <c r="B289" s="43">
        <v>12</v>
      </c>
      <c r="C289" s="43">
        <v>7</v>
      </c>
      <c r="D289" s="43">
        <v>2</v>
      </c>
      <c r="E289" s="42" t="s">
        <v>101</v>
      </c>
      <c r="F289" s="42">
        <v>2025</v>
      </c>
      <c r="G289" s="42" t="s">
        <v>344</v>
      </c>
      <c r="H289" s="44">
        <v>1.2</v>
      </c>
      <c r="I289" s="44">
        <v>6672.31</v>
      </c>
      <c r="J289" s="44">
        <v>14.55</v>
      </c>
      <c r="K289" s="44">
        <v>1164985.33</v>
      </c>
      <c r="L289" s="44">
        <v>1317600.8600000001</v>
      </c>
      <c r="M289" s="44">
        <v>152615.53000000003</v>
      </c>
      <c r="N289" s="45"/>
      <c r="O289" s="4" t="s">
        <v>146</v>
      </c>
      <c r="P289" s="5">
        <v>1</v>
      </c>
      <c r="Q289" s="4" t="s">
        <v>277</v>
      </c>
    </row>
    <row r="290" spans="1:17">
      <c r="A290" s="42">
        <v>22</v>
      </c>
      <c r="B290" s="43">
        <v>12</v>
      </c>
      <c r="C290" s="43">
        <v>7</v>
      </c>
      <c r="D290" s="43">
        <v>2</v>
      </c>
      <c r="E290" s="42" t="s">
        <v>101</v>
      </c>
      <c r="F290" s="42">
        <v>2025</v>
      </c>
      <c r="G290" s="42" t="s">
        <v>345</v>
      </c>
      <c r="H290" s="44">
        <v>1.44</v>
      </c>
      <c r="I290" s="44">
        <v>7826.14</v>
      </c>
      <c r="J290" s="44">
        <v>9.5</v>
      </c>
      <c r="K290" s="44">
        <v>892179.96</v>
      </c>
      <c r="L290" s="44">
        <v>870775.29</v>
      </c>
      <c r="M290" s="44">
        <v>-21404.669999999925</v>
      </c>
      <c r="N290" s="45"/>
      <c r="O290" s="4" t="s">
        <v>146</v>
      </c>
      <c r="P290" s="5">
        <v>-1</v>
      </c>
      <c r="Q290" s="4" t="s">
        <v>277</v>
      </c>
    </row>
    <row r="291" spans="1:17">
      <c r="A291" s="42">
        <v>22</v>
      </c>
      <c r="B291" s="43">
        <v>12</v>
      </c>
      <c r="C291" s="43">
        <v>7</v>
      </c>
      <c r="D291" s="43">
        <v>2</v>
      </c>
      <c r="E291" s="42" t="s">
        <v>101</v>
      </c>
      <c r="F291" s="42">
        <v>2025</v>
      </c>
      <c r="G291" s="42" t="s">
        <v>346</v>
      </c>
      <c r="H291" s="44">
        <v>1.84</v>
      </c>
      <c r="I291" s="44">
        <v>10000.07</v>
      </c>
      <c r="J291" s="44">
        <v>71.03</v>
      </c>
      <c r="K291" s="44">
        <v>8523659.6699999999</v>
      </c>
      <c r="L291" s="44">
        <v>8739005.7899999991</v>
      </c>
      <c r="M291" s="44">
        <v>215346.11999999918</v>
      </c>
      <c r="N291" s="45"/>
      <c r="O291" s="4" t="s">
        <v>146</v>
      </c>
      <c r="P291" s="5">
        <v>1</v>
      </c>
      <c r="Q291" s="4" t="s">
        <v>277</v>
      </c>
    </row>
    <row r="292" spans="1:17">
      <c r="A292" s="42">
        <v>22</v>
      </c>
      <c r="B292" s="43">
        <v>12</v>
      </c>
      <c r="C292" s="43">
        <v>8</v>
      </c>
      <c r="D292" s="43">
        <v>2</v>
      </c>
      <c r="E292" s="42" t="s">
        <v>73</v>
      </c>
      <c r="F292" s="42">
        <v>2025</v>
      </c>
      <c r="G292" s="42" t="s">
        <v>344</v>
      </c>
      <c r="H292" s="44">
        <v>1.2</v>
      </c>
      <c r="I292" s="44">
        <v>6672.31</v>
      </c>
      <c r="J292" s="44">
        <v>55.5</v>
      </c>
      <c r="K292" s="44">
        <v>4443758.46</v>
      </c>
      <c r="L292" s="44">
        <v>5151776.5599999996</v>
      </c>
      <c r="M292" s="44">
        <v>708018.09999999963</v>
      </c>
      <c r="N292" s="45"/>
      <c r="O292" s="4" t="s">
        <v>146</v>
      </c>
      <c r="P292" s="5">
        <v>1</v>
      </c>
      <c r="Q292" s="4" t="s">
        <v>164</v>
      </c>
    </row>
    <row r="293" spans="1:17">
      <c r="A293" s="42">
        <v>22</v>
      </c>
      <c r="B293" s="43">
        <v>12</v>
      </c>
      <c r="C293" s="43">
        <v>8</v>
      </c>
      <c r="D293" s="43">
        <v>2</v>
      </c>
      <c r="E293" s="42" t="s">
        <v>73</v>
      </c>
      <c r="F293" s="42">
        <v>2025</v>
      </c>
      <c r="G293" s="42" t="s">
        <v>345</v>
      </c>
      <c r="H293" s="44">
        <v>1.44</v>
      </c>
      <c r="I293" s="44">
        <v>7826.14</v>
      </c>
      <c r="J293" s="44">
        <v>89.04</v>
      </c>
      <c r="K293" s="44">
        <v>8362074.0700000003</v>
      </c>
      <c r="L293" s="44">
        <v>9195499.9800000004</v>
      </c>
      <c r="M293" s="44">
        <v>833425.91000000015</v>
      </c>
      <c r="N293" s="45"/>
      <c r="O293" s="4" t="s">
        <v>146</v>
      </c>
      <c r="P293" s="5">
        <v>1</v>
      </c>
      <c r="Q293" s="4" t="s">
        <v>164</v>
      </c>
    </row>
    <row r="294" spans="1:17">
      <c r="A294" s="42">
        <v>22</v>
      </c>
      <c r="B294" s="43">
        <v>12</v>
      </c>
      <c r="C294" s="43">
        <v>8</v>
      </c>
      <c r="D294" s="43">
        <v>2</v>
      </c>
      <c r="E294" s="42" t="s">
        <v>73</v>
      </c>
      <c r="F294" s="42">
        <v>2025</v>
      </c>
      <c r="G294" s="42" t="s">
        <v>346</v>
      </c>
      <c r="H294" s="44">
        <v>1.84</v>
      </c>
      <c r="I294" s="44">
        <v>10000.07</v>
      </c>
      <c r="J294" s="44">
        <v>182.15</v>
      </c>
      <c r="K294" s="44">
        <v>21858153.010000002</v>
      </c>
      <c r="L294" s="44">
        <v>24097907.969999999</v>
      </c>
      <c r="M294" s="44">
        <v>2239754.9599999972</v>
      </c>
      <c r="N294" s="45"/>
      <c r="O294" s="4" t="s">
        <v>146</v>
      </c>
      <c r="P294" s="5">
        <v>1</v>
      </c>
      <c r="Q294" s="4" t="s">
        <v>164</v>
      </c>
    </row>
    <row r="295" spans="1:17">
      <c r="A295" s="42">
        <v>22</v>
      </c>
      <c r="B295" s="43">
        <v>12</v>
      </c>
      <c r="C295" s="43">
        <v>9</v>
      </c>
      <c r="D295" s="43">
        <v>2</v>
      </c>
      <c r="E295" s="42" t="s">
        <v>89</v>
      </c>
      <c r="F295" s="42">
        <v>2025</v>
      </c>
      <c r="G295" s="42" t="s">
        <v>344</v>
      </c>
      <c r="H295" s="44">
        <v>1.2</v>
      </c>
      <c r="I295" s="44">
        <v>6672.31</v>
      </c>
      <c r="J295" s="44">
        <v>6.12</v>
      </c>
      <c r="K295" s="44">
        <v>490014.45</v>
      </c>
      <c r="L295" s="44">
        <v>523419.62</v>
      </c>
      <c r="M295" s="44">
        <v>33405.169999999984</v>
      </c>
      <c r="N295" s="45"/>
      <c r="O295" s="4" t="s">
        <v>146</v>
      </c>
      <c r="P295" s="5">
        <v>1</v>
      </c>
      <c r="Q295" s="4" t="s">
        <v>182</v>
      </c>
    </row>
    <row r="296" spans="1:17">
      <c r="A296" s="42">
        <v>22</v>
      </c>
      <c r="B296" s="43">
        <v>12</v>
      </c>
      <c r="C296" s="43">
        <v>9</v>
      </c>
      <c r="D296" s="43">
        <v>2</v>
      </c>
      <c r="E296" s="42" t="s">
        <v>89</v>
      </c>
      <c r="F296" s="42">
        <v>2025</v>
      </c>
      <c r="G296" s="42" t="s">
        <v>345</v>
      </c>
      <c r="H296" s="44">
        <v>1.44</v>
      </c>
      <c r="I296" s="44">
        <v>7826.14</v>
      </c>
      <c r="J296" s="44">
        <v>5.52</v>
      </c>
      <c r="K296" s="44">
        <v>518403.51</v>
      </c>
      <c r="L296" s="44">
        <v>621209.49</v>
      </c>
      <c r="M296" s="44">
        <v>102805.97999999998</v>
      </c>
      <c r="N296" s="45"/>
      <c r="O296" s="4" t="s">
        <v>146</v>
      </c>
      <c r="P296" s="5">
        <v>1</v>
      </c>
      <c r="Q296" s="4" t="s">
        <v>182</v>
      </c>
    </row>
    <row r="297" spans="1:17">
      <c r="A297" s="42">
        <v>22</v>
      </c>
      <c r="B297" s="43">
        <v>12</v>
      </c>
      <c r="C297" s="43">
        <v>9</v>
      </c>
      <c r="D297" s="43">
        <v>2</v>
      </c>
      <c r="E297" s="42" t="s">
        <v>89</v>
      </c>
      <c r="F297" s="42">
        <v>2025</v>
      </c>
      <c r="G297" s="42" t="s">
        <v>346</v>
      </c>
      <c r="H297" s="44">
        <v>1.84</v>
      </c>
      <c r="I297" s="44">
        <v>10000.07</v>
      </c>
      <c r="J297" s="44">
        <v>21.86</v>
      </c>
      <c r="K297" s="44">
        <v>2623218.36</v>
      </c>
      <c r="L297" s="44">
        <v>2704092.35</v>
      </c>
      <c r="M297" s="44">
        <v>80873.990000000224</v>
      </c>
      <c r="N297" s="45"/>
      <c r="O297" s="4" t="s">
        <v>146</v>
      </c>
      <c r="P297" s="5">
        <v>1</v>
      </c>
      <c r="Q297" s="4" t="s">
        <v>182</v>
      </c>
    </row>
    <row r="298" spans="1:17">
      <c r="A298" s="42">
        <v>22</v>
      </c>
      <c r="B298" s="43">
        <v>12</v>
      </c>
      <c r="C298" s="43">
        <v>10</v>
      </c>
      <c r="D298" s="43">
        <v>2</v>
      </c>
      <c r="E298" s="42" t="s">
        <v>68</v>
      </c>
      <c r="F298" s="42">
        <v>2025</v>
      </c>
      <c r="G298" s="42" t="s">
        <v>344</v>
      </c>
      <c r="H298" s="44">
        <v>1.2</v>
      </c>
      <c r="I298" s="44">
        <v>6672.31</v>
      </c>
      <c r="J298" s="44">
        <v>12.26</v>
      </c>
      <c r="K298" s="44">
        <v>981630.25</v>
      </c>
      <c r="L298" s="44">
        <v>1027693.33</v>
      </c>
      <c r="M298" s="44">
        <v>46063.079999999958</v>
      </c>
      <c r="N298" s="45"/>
      <c r="O298" s="4" t="s">
        <v>146</v>
      </c>
      <c r="P298" s="5">
        <v>1</v>
      </c>
      <c r="Q298" s="4" t="s">
        <v>267</v>
      </c>
    </row>
    <row r="299" spans="1:17">
      <c r="A299" s="42">
        <v>22</v>
      </c>
      <c r="B299" s="43">
        <v>12</v>
      </c>
      <c r="C299" s="43">
        <v>10</v>
      </c>
      <c r="D299" s="43">
        <v>2</v>
      </c>
      <c r="E299" s="42" t="s">
        <v>68</v>
      </c>
      <c r="F299" s="42">
        <v>2025</v>
      </c>
      <c r="G299" s="42" t="s">
        <v>345</v>
      </c>
      <c r="H299" s="44">
        <v>1.44</v>
      </c>
      <c r="I299" s="44">
        <v>7826.14</v>
      </c>
      <c r="J299" s="44">
        <v>13.27</v>
      </c>
      <c r="K299" s="44">
        <v>1246234.53</v>
      </c>
      <c r="L299" s="44">
        <v>1320756.22</v>
      </c>
      <c r="M299" s="44">
        <v>74521.689999999944</v>
      </c>
      <c r="N299" s="45"/>
      <c r="O299" s="4" t="s">
        <v>146</v>
      </c>
      <c r="P299" s="5">
        <v>1</v>
      </c>
      <c r="Q299" s="4" t="s">
        <v>267</v>
      </c>
    </row>
    <row r="300" spans="1:17">
      <c r="A300" s="42">
        <v>22</v>
      </c>
      <c r="B300" s="43">
        <v>12</v>
      </c>
      <c r="C300" s="43">
        <v>10</v>
      </c>
      <c r="D300" s="43">
        <v>2</v>
      </c>
      <c r="E300" s="42" t="s">
        <v>68</v>
      </c>
      <c r="F300" s="42">
        <v>2025</v>
      </c>
      <c r="G300" s="42" t="s">
        <v>346</v>
      </c>
      <c r="H300" s="44">
        <v>1.84</v>
      </c>
      <c r="I300" s="44">
        <v>10000.07</v>
      </c>
      <c r="J300" s="44">
        <v>43.05</v>
      </c>
      <c r="K300" s="44">
        <v>5166036.16</v>
      </c>
      <c r="L300" s="44">
        <v>5265434.29</v>
      </c>
      <c r="M300" s="44">
        <v>99398.129999999888</v>
      </c>
      <c r="N300" s="45"/>
      <c r="O300" s="4" t="s">
        <v>146</v>
      </c>
      <c r="P300" s="5">
        <v>1</v>
      </c>
      <c r="Q300" s="4" t="s">
        <v>267</v>
      </c>
    </row>
    <row r="301" spans="1:17">
      <c r="A301" s="42">
        <v>22</v>
      </c>
      <c r="B301" s="43">
        <v>13</v>
      </c>
      <c r="C301" s="43">
        <v>0</v>
      </c>
      <c r="D301" s="43">
        <v>0</v>
      </c>
      <c r="E301" s="42" t="s">
        <v>14</v>
      </c>
      <c r="F301" s="42">
        <v>2025</v>
      </c>
      <c r="G301" s="42" t="s">
        <v>344</v>
      </c>
      <c r="H301" s="44">
        <v>1.2</v>
      </c>
      <c r="I301" s="44">
        <v>6672.31</v>
      </c>
      <c r="J301" s="44">
        <v>79.59</v>
      </c>
      <c r="K301" s="44">
        <v>6372589.8300000001</v>
      </c>
      <c r="L301" s="44">
        <v>7755980.8799999999</v>
      </c>
      <c r="M301" s="44">
        <v>1383391.0499999998</v>
      </c>
      <c r="N301" s="45"/>
      <c r="O301" s="4" t="s">
        <v>148</v>
      </c>
      <c r="P301" s="5">
        <v>1</v>
      </c>
      <c r="Q301" s="4" t="s">
        <v>217</v>
      </c>
    </row>
    <row r="302" spans="1:17">
      <c r="A302" s="42">
        <v>22</v>
      </c>
      <c r="B302" s="43">
        <v>13</v>
      </c>
      <c r="C302" s="43">
        <v>0</v>
      </c>
      <c r="D302" s="43">
        <v>0</v>
      </c>
      <c r="E302" s="42" t="s">
        <v>14</v>
      </c>
      <c r="F302" s="42">
        <v>2025</v>
      </c>
      <c r="G302" s="42" t="s">
        <v>345</v>
      </c>
      <c r="H302" s="44">
        <v>1.44</v>
      </c>
      <c r="I302" s="44">
        <v>7826.14</v>
      </c>
      <c r="J302" s="44">
        <v>71.150000000000006</v>
      </c>
      <c r="K302" s="44">
        <v>6681958.3300000001</v>
      </c>
      <c r="L302" s="44">
        <v>7646017.5099999998</v>
      </c>
      <c r="M302" s="44">
        <v>964059.1799999997</v>
      </c>
      <c r="N302" s="45"/>
      <c r="O302" s="4" t="s">
        <v>148</v>
      </c>
      <c r="P302" s="5">
        <v>1</v>
      </c>
      <c r="Q302" s="4" t="s">
        <v>217</v>
      </c>
    </row>
    <row r="303" spans="1:17">
      <c r="A303" s="42">
        <v>22</v>
      </c>
      <c r="B303" s="43">
        <v>13</v>
      </c>
      <c r="C303" s="43">
        <v>0</v>
      </c>
      <c r="D303" s="43">
        <v>0</v>
      </c>
      <c r="E303" s="42" t="s">
        <v>14</v>
      </c>
      <c r="F303" s="42">
        <v>2025</v>
      </c>
      <c r="G303" s="42" t="s">
        <v>346</v>
      </c>
      <c r="H303" s="44">
        <v>1.84</v>
      </c>
      <c r="I303" s="44">
        <v>10000.07</v>
      </c>
      <c r="J303" s="44">
        <v>346.96</v>
      </c>
      <c r="K303" s="44">
        <v>41635491.450000003</v>
      </c>
      <c r="L303" s="44">
        <v>50373737.159999996</v>
      </c>
      <c r="M303" s="44">
        <v>8738245.7099999934</v>
      </c>
      <c r="N303" s="45"/>
      <c r="O303" s="4" t="s">
        <v>148</v>
      </c>
      <c r="P303" s="5">
        <v>1</v>
      </c>
      <c r="Q303" s="4" t="s">
        <v>217</v>
      </c>
    </row>
    <row r="304" spans="1:17">
      <c r="A304" s="42">
        <v>22</v>
      </c>
      <c r="B304" s="43">
        <v>13</v>
      </c>
      <c r="C304" s="43">
        <v>1</v>
      </c>
      <c r="D304" s="43">
        <v>3</v>
      </c>
      <c r="E304" s="42" t="s">
        <v>311</v>
      </c>
      <c r="F304" s="42">
        <v>2025</v>
      </c>
      <c r="G304" s="42" t="s">
        <v>344</v>
      </c>
      <c r="H304" s="44">
        <v>1.2</v>
      </c>
      <c r="I304" s="44">
        <v>6672.31</v>
      </c>
      <c r="J304" s="44">
        <v>11.93</v>
      </c>
      <c r="K304" s="44">
        <v>955207.9</v>
      </c>
      <c r="L304" s="44">
        <v>1063642.01</v>
      </c>
      <c r="M304" s="44">
        <v>108434.10999999999</v>
      </c>
      <c r="N304" s="45"/>
      <c r="O304" s="4" t="s">
        <v>146</v>
      </c>
      <c r="P304" s="5">
        <v>1</v>
      </c>
      <c r="Q304" s="4" t="s">
        <v>310</v>
      </c>
    </row>
    <row r="305" spans="1:17">
      <c r="A305" s="42">
        <v>22</v>
      </c>
      <c r="B305" s="43">
        <v>13</v>
      </c>
      <c r="C305" s="43">
        <v>1</v>
      </c>
      <c r="D305" s="43">
        <v>3</v>
      </c>
      <c r="E305" s="42" t="s">
        <v>311</v>
      </c>
      <c r="F305" s="42">
        <v>2025</v>
      </c>
      <c r="G305" s="42" t="s">
        <v>345</v>
      </c>
      <c r="H305" s="44">
        <v>1.44</v>
      </c>
      <c r="I305" s="44">
        <v>7826.14</v>
      </c>
      <c r="J305" s="44">
        <v>8.35</v>
      </c>
      <c r="K305" s="44">
        <v>784179.23</v>
      </c>
      <c r="L305" s="44">
        <v>886521.95</v>
      </c>
      <c r="M305" s="44">
        <v>102342.71999999997</v>
      </c>
      <c r="N305" s="45"/>
      <c r="O305" s="4" t="s">
        <v>146</v>
      </c>
      <c r="P305" s="5">
        <v>1</v>
      </c>
      <c r="Q305" s="4" t="s">
        <v>310</v>
      </c>
    </row>
    <row r="306" spans="1:17">
      <c r="A306" s="42">
        <v>22</v>
      </c>
      <c r="B306" s="43">
        <v>13</v>
      </c>
      <c r="C306" s="43">
        <v>1</v>
      </c>
      <c r="D306" s="43">
        <v>3</v>
      </c>
      <c r="E306" s="42" t="s">
        <v>311</v>
      </c>
      <c r="F306" s="42">
        <v>2025</v>
      </c>
      <c r="G306" s="42" t="s">
        <v>346</v>
      </c>
      <c r="H306" s="44">
        <v>1.84</v>
      </c>
      <c r="I306" s="44">
        <v>10000.07</v>
      </c>
      <c r="J306" s="44">
        <v>19.87</v>
      </c>
      <c r="K306" s="44">
        <v>2384416.69</v>
      </c>
      <c r="L306" s="44">
        <v>2524546.36</v>
      </c>
      <c r="M306" s="44">
        <v>140129.66999999993</v>
      </c>
      <c r="N306" s="45"/>
      <c r="O306" s="4" t="s">
        <v>146</v>
      </c>
      <c r="P306" s="5">
        <v>1</v>
      </c>
      <c r="Q306" s="4" t="s">
        <v>310</v>
      </c>
    </row>
    <row r="307" spans="1:17">
      <c r="A307" s="42">
        <v>22</v>
      </c>
      <c r="B307" s="43">
        <v>13</v>
      </c>
      <c r="C307" s="43">
        <v>2</v>
      </c>
      <c r="D307" s="43">
        <v>1</v>
      </c>
      <c r="E307" s="42" t="s">
        <v>49</v>
      </c>
      <c r="F307" s="42">
        <v>2025</v>
      </c>
      <c r="G307" s="42" t="s">
        <v>344</v>
      </c>
      <c r="H307" s="44">
        <v>1.2</v>
      </c>
      <c r="I307" s="44">
        <v>6672.31</v>
      </c>
      <c r="J307" s="44">
        <v>5.8</v>
      </c>
      <c r="K307" s="44">
        <v>464392.78</v>
      </c>
      <c r="L307" s="44">
        <v>584641.4</v>
      </c>
      <c r="M307" s="44">
        <v>120248.62</v>
      </c>
      <c r="N307" s="45"/>
      <c r="O307" s="4" t="s">
        <v>146</v>
      </c>
      <c r="P307" s="5">
        <v>1</v>
      </c>
      <c r="Q307" s="4" t="s">
        <v>234</v>
      </c>
    </row>
    <row r="308" spans="1:17">
      <c r="A308" s="42">
        <v>22</v>
      </c>
      <c r="B308" s="43">
        <v>13</v>
      </c>
      <c r="C308" s="43">
        <v>2</v>
      </c>
      <c r="D308" s="43">
        <v>1</v>
      </c>
      <c r="E308" s="42" t="s">
        <v>49</v>
      </c>
      <c r="F308" s="42">
        <v>2025</v>
      </c>
      <c r="G308" s="42" t="s">
        <v>345</v>
      </c>
      <c r="H308" s="44">
        <v>1.44</v>
      </c>
      <c r="I308" s="44">
        <v>7826.14</v>
      </c>
      <c r="J308" s="44">
        <v>6.22</v>
      </c>
      <c r="K308" s="44">
        <v>584143.09</v>
      </c>
      <c r="L308" s="44">
        <v>691431.76</v>
      </c>
      <c r="M308" s="44">
        <v>107288.67000000004</v>
      </c>
      <c r="N308" s="45"/>
      <c r="O308" s="4" t="s">
        <v>146</v>
      </c>
      <c r="P308" s="5">
        <v>1</v>
      </c>
      <c r="Q308" s="4" t="s">
        <v>234</v>
      </c>
    </row>
    <row r="309" spans="1:17">
      <c r="A309" s="42">
        <v>22</v>
      </c>
      <c r="B309" s="43">
        <v>13</v>
      </c>
      <c r="C309" s="43">
        <v>2</v>
      </c>
      <c r="D309" s="43">
        <v>1</v>
      </c>
      <c r="E309" s="42" t="s">
        <v>49</v>
      </c>
      <c r="F309" s="42">
        <v>2025</v>
      </c>
      <c r="G309" s="42" t="s">
        <v>346</v>
      </c>
      <c r="H309" s="44">
        <v>1.84</v>
      </c>
      <c r="I309" s="44">
        <v>10000.07</v>
      </c>
      <c r="J309" s="44">
        <v>28.82</v>
      </c>
      <c r="K309" s="44">
        <v>3458424.21</v>
      </c>
      <c r="L309" s="44">
        <v>3883277.61</v>
      </c>
      <c r="M309" s="44">
        <v>424853.39999999991</v>
      </c>
      <c r="N309" s="45"/>
      <c r="O309" s="4" t="s">
        <v>146</v>
      </c>
      <c r="P309" s="5">
        <v>1</v>
      </c>
      <c r="Q309" s="4" t="s">
        <v>234</v>
      </c>
    </row>
    <row r="310" spans="1:17">
      <c r="A310" s="42">
        <v>22</v>
      </c>
      <c r="B310" s="43">
        <v>13</v>
      </c>
      <c r="C310" s="43">
        <v>3</v>
      </c>
      <c r="D310" s="43">
        <v>1</v>
      </c>
      <c r="E310" s="42" t="s">
        <v>48</v>
      </c>
      <c r="F310" s="42">
        <v>2025</v>
      </c>
      <c r="G310" s="42" t="s">
        <v>344</v>
      </c>
      <c r="H310" s="44">
        <v>1.2</v>
      </c>
      <c r="I310" s="44">
        <v>6672.31</v>
      </c>
      <c r="J310" s="44">
        <v>45.8</v>
      </c>
      <c r="K310" s="44">
        <v>3667101.58</v>
      </c>
      <c r="L310" s="44">
        <v>4138704.81</v>
      </c>
      <c r="M310" s="44">
        <v>471603.23</v>
      </c>
      <c r="N310" s="45"/>
      <c r="O310" s="4" t="s">
        <v>146</v>
      </c>
      <c r="P310" s="5">
        <v>1</v>
      </c>
      <c r="Q310" s="4" t="s">
        <v>258</v>
      </c>
    </row>
    <row r="311" spans="1:17">
      <c r="A311" s="42">
        <v>22</v>
      </c>
      <c r="B311" s="43">
        <v>13</v>
      </c>
      <c r="C311" s="43">
        <v>3</v>
      </c>
      <c r="D311" s="43">
        <v>1</v>
      </c>
      <c r="E311" s="42" t="s">
        <v>48</v>
      </c>
      <c r="F311" s="42">
        <v>2025</v>
      </c>
      <c r="G311" s="42" t="s">
        <v>345</v>
      </c>
      <c r="H311" s="44">
        <v>1.44</v>
      </c>
      <c r="I311" s="44">
        <v>7826.14</v>
      </c>
      <c r="J311" s="44">
        <v>82.07</v>
      </c>
      <c r="K311" s="44">
        <v>7707495.7199999997</v>
      </c>
      <c r="L311" s="44">
        <v>8457451.0299999993</v>
      </c>
      <c r="M311" s="44">
        <v>749955.30999999959</v>
      </c>
      <c r="N311" s="45"/>
      <c r="O311" s="4" t="s">
        <v>146</v>
      </c>
      <c r="P311" s="5">
        <v>1</v>
      </c>
      <c r="Q311" s="4" t="s">
        <v>258</v>
      </c>
    </row>
    <row r="312" spans="1:17">
      <c r="A312" s="42">
        <v>22</v>
      </c>
      <c r="B312" s="43">
        <v>13</v>
      </c>
      <c r="C312" s="43">
        <v>3</v>
      </c>
      <c r="D312" s="43">
        <v>1</v>
      </c>
      <c r="E312" s="42" t="s">
        <v>48</v>
      </c>
      <c r="F312" s="42">
        <v>2025</v>
      </c>
      <c r="G312" s="42" t="s">
        <v>346</v>
      </c>
      <c r="H312" s="44">
        <v>1.84</v>
      </c>
      <c r="I312" s="44">
        <v>10000.07</v>
      </c>
      <c r="J312" s="44">
        <v>333.16</v>
      </c>
      <c r="K312" s="44">
        <v>39979479.850000001</v>
      </c>
      <c r="L312" s="44">
        <v>44006259.359999999</v>
      </c>
      <c r="M312" s="44">
        <v>4026779.5099999979</v>
      </c>
      <c r="N312" s="45"/>
      <c r="O312" s="4" t="s">
        <v>146</v>
      </c>
      <c r="P312" s="5">
        <v>1</v>
      </c>
      <c r="Q312" s="4" t="s">
        <v>258</v>
      </c>
    </row>
    <row r="313" spans="1:17">
      <c r="A313" s="42">
        <v>22</v>
      </c>
      <c r="B313" s="43">
        <v>13</v>
      </c>
      <c r="C313" s="43">
        <v>4</v>
      </c>
      <c r="D313" s="43">
        <v>2</v>
      </c>
      <c r="E313" s="42" t="s">
        <v>143</v>
      </c>
      <c r="F313" s="42">
        <v>2025</v>
      </c>
      <c r="G313" s="42" t="s">
        <v>344</v>
      </c>
      <c r="H313" s="44">
        <v>1.2</v>
      </c>
      <c r="I313" s="44">
        <v>6672.31</v>
      </c>
      <c r="J313" s="44">
        <v>1.74</v>
      </c>
      <c r="K313" s="44">
        <v>139317.82999999999</v>
      </c>
      <c r="L313" s="44">
        <v>163299.67000000001</v>
      </c>
      <c r="M313" s="44">
        <v>23981.840000000026</v>
      </c>
      <c r="N313" s="45"/>
      <c r="O313" s="4" t="s">
        <v>146</v>
      </c>
      <c r="P313" s="5">
        <v>1</v>
      </c>
      <c r="Q313" s="4" t="s">
        <v>184</v>
      </c>
    </row>
    <row r="314" spans="1:17">
      <c r="A314" s="42">
        <v>22</v>
      </c>
      <c r="B314" s="43">
        <v>13</v>
      </c>
      <c r="C314" s="43">
        <v>4</v>
      </c>
      <c r="D314" s="43">
        <v>2</v>
      </c>
      <c r="E314" s="42" t="s">
        <v>143</v>
      </c>
      <c r="F314" s="42">
        <v>2025</v>
      </c>
      <c r="G314" s="42" t="s">
        <v>345</v>
      </c>
      <c r="H314" s="44">
        <v>1.44</v>
      </c>
      <c r="I314" s="44">
        <v>7826.14</v>
      </c>
      <c r="J314" s="44">
        <v>12.95</v>
      </c>
      <c r="K314" s="44">
        <v>1216182.1599999999</v>
      </c>
      <c r="L314" s="44">
        <v>1324770.96</v>
      </c>
      <c r="M314" s="44">
        <v>108588.80000000005</v>
      </c>
      <c r="N314" s="45"/>
      <c r="O314" s="4" t="s">
        <v>146</v>
      </c>
      <c r="P314" s="5">
        <v>1</v>
      </c>
      <c r="Q314" s="4" t="s">
        <v>184</v>
      </c>
    </row>
    <row r="315" spans="1:17">
      <c r="A315" s="42">
        <v>22</v>
      </c>
      <c r="B315" s="43">
        <v>13</v>
      </c>
      <c r="C315" s="43">
        <v>4</v>
      </c>
      <c r="D315" s="43">
        <v>2</v>
      </c>
      <c r="E315" s="42" t="s">
        <v>143</v>
      </c>
      <c r="F315" s="42">
        <v>2025</v>
      </c>
      <c r="G315" s="42" t="s">
        <v>346</v>
      </c>
      <c r="H315" s="44">
        <v>1.84</v>
      </c>
      <c r="I315" s="44">
        <v>10000.07</v>
      </c>
      <c r="J315" s="44">
        <v>20.49</v>
      </c>
      <c r="K315" s="44">
        <v>2458817.21</v>
      </c>
      <c r="L315" s="44">
        <v>2735671.44</v>
      </c>
      <c r="M315" s="44">
        <v>276854.23</v>
      </c>
      <c r="N315" s="45"/>
      <c r="O315" s="4" t="s">
        <v>146</v>
      </c>
      <c r="P315" s="5">
        <v>1</v>
      </c>
      <c r="Q315" s="4" t="s">
        <v>184</v>
      </c>
    </row>
    <row r="316" spans="1:17">
      <c r="A316" s="42">
        <v>22</v>
      </c>
      <c r="B316" s="43">
        <v>13</v>
      </c>
      <c r="C316" s="43">
        <v>5</v>
      </c>
      <c r="D316" s="43">
        <v>2</v>
      </c>
      <c r="E316" s="42" t="s">
        <v>128</v>
      </c>
      <c r="F316" s="42">
        <v>2025</v>
      </c>
      <c r="G316" s="42" t="s">
        <v>344</v>
      </c>
      <c r="H316" s="44">
        <v>1.2</v>
      </c>
      <c r="I316" s="44">
        <v>6672.31</v>
      </c>
      <c r="J316" s="44">
        <v>10.19</v>
      </c>
      <c r="K316" s="44">
        <v>815890.07</v>
      </c>
      <c r="L316" s="44">
        <v>932038.99</v>
      </c>
      <c r="M316" s="44">
        <v>116148.92000000004</v>
      </c>
      <c r="N316" s="45"/>
      <c r="O316" s="4" t="s">
        <v>146</v>
      </c>
      <c r="P316" s="5">
        <v>1</v>
      </c>
      <c r="Q316" s="4" t="s">
        <v>186</v>
      </c>
    </row>
    <row r="317" spans="1:17">
      <c r="A317" s="42">
        <v>22</v>
      </c>
      <c r="B317" s="43">
        <v>13</v>
      </c>
      <c r="C317" s="43">
        <v>5</v>
      </c>
      <c r="D317" s="43">
        <v>2</v>
      </c>
      <c r="E317" s="42" t="s">
        <v>128</v>
      </c>
      <c r="F317" s="42">
        <v>2025</v>
      </c>
      <c r="G317" s="42" t="s">
        <v>345</v>
      </c>
      <c r="H317" s="44">
        <v>1.44</v>
      </c>
      <c r="I317" s="44">
        <v>7826.14</v>
      </c>
      <c r="J317" s="44">
        <v>16.41</v>
      </c>
      <c r="K317" s="44">
        <v>1541123.49</v>
      </c>
      <c r="L317" s="44">
        <v>1691427.82</v>
      </c>
      <c r="M317" s="44">
        <v>150304.33000000007</v>
      </c>
      <c r="N317" s="45"/>
      <c r="O317" s="4" t="s">
        <v>146</v>
      </c>
      <c r="P317" s="5">
        <v>1</v>
      </c>
      <c r="Q317" s="4" t="s">
        <v>186</v>
      </c>
    </row>
    <row r="318" spans="1:17">
      <c r="A318" s="42">
        <v>22</v>
      </c>
      <c r="B318" s="43">
        <v>13</v>
      </c>
      <c r="C318" s="43">
        <v>5</v>
      </c>
      <c r="D318" s="43">
        <v>2</v>
      </c>
      <c r="E318" s="42" t="s">
        <v>128</v>
      </c>
      <c r="F318" s="42">
        <v>2025</v>
      </c>
      <c r="G318" s="42" t="s">
        <v>346</v>
      </c>
      <c r="H318" s="44">
        <v>1.84</v>
      </c>
      <c r="I318" s="44">
        <v>10000.07</v>
      </c>
      <c r="J318" s="44">
        <v>34.619999999999997</v>
      </c>
      <c r="K318" s="44">
        <v>4154429.08</v>
      </c>
      <c r="L318" s="44">
        <v>4462115.3</v>
      </c>
      <c r="M318" s="44">
        <v>307686.21999999974</v>
      </c>
      <c r="N318" s="45"/>
      <c r="O318" s="4" t="s">
        <v>146</v>
      </c>
      <c r="P318" s="5">
        <v>1</v>
      </c>
      <c r="Q318" s="4" t="s">
        <v>186</v>
      </c>
    </row>
    <row r="319" spans="1:17">
      <c r="A319" s="42">
        <v>22</v>
      </c>
      <c r="B319" s="43">
        <v>13</v>
      </c>
      <c r="C319" s="43">
        <v>6</v>
      </c>
      <c r="D319" s="43">
        <v>2</v>
      </c>
      <c r="E319" s="42" t="s">
        <v>113</v>
      </c>
      <c r="F319" s="42">
        <v>2025</v>
      </c>
      <c r="G319" s="42" t="s">
        <v>344</v>
      </c>
      <c r="H319" s="44">
        <v>1.2</v>
      </c>
      <c r="I319" s="44">
        <v>6672.31</v>
      </c>
      <c r="J319" s="44">
        <v>14.19</v>
      </c>
      <c r="K319" s="44">
        <v>1136160.95</v>
      </c>
      <c r="L319" s="44">
        <v>1289767.02</v>
      </c>
      <c r="M319" s="44">
        <v>153606.07000000007</v>
      </c>
      <c r="N319" s="45"/>
      <c r="O319" s="4" t="s">
        <v>146</v>
      </c>
      <c r="P319" s="5">
        <v>1</v>
      </c>
      <c r="Q319" s="4" t="s">
        <v>187</v>
      </c>
    </row>
    <row r="320" spans="1:17">
      <c r="A320" s="42">
        <v>22</v>
      </c>
      <c r="B320" s="43">
        <v>13</v>
      </c>
      <c r="C320" s="43">
        <v>6</v>
      </c>
      <c r="D320" s="43">
        <v>2</v>
      </c>
      <c r="E320" s="42" t="s">
        <v>113</v>
      </c>
      <c r="F320" s="42">
        <v>2025</v>
      </c>
      <c r="G320" s="42" t="s">
        <v>345</v>
      </c>
      <c r="H320" s="44">
        <v>1.44</v>
      </c>
      <c r="I320" s="44">
        <v>7826.14</v>
      </c>
      <c r="J320" s="44">
        <v>23.35</v>
      </c>
      <c r="K320" s="44">
        <v>2192884.4300000002</v>
      </c>
      <c r="L320" s="44">
        <v>2297435.29</v>
      </c>
      <c r="M320" s="44">
        <v>104550.85999999987</v>
      </c>
      <c r="N320" s="45"/>
      <c r="O320" s="4" t="s">
        <v>146</v>
      </c>
      <c r="P320" s="5">
        <v>1</v>
      </c>
      <c r="Q320" s="4" t="s">
        <v>187</v>
      </c>
    </row>
    <row r="321" spans="1:17">
      <c r="A321" s="42">
        <v>22</v>
      </c>
      <c r="B321" s="43">
        <v>13</v>
      </c>
      <c r="C321" s="43">
        <v>6</v>
      </c>
      <c r="D321" s="43">
        <v>2</v>
      </c>
      <c r="E321" s="42" t="s">
        <v>113</v>
      </c>
      <c r="F321" s="42">
        <v>2025</v>
      </c>
      <c r="G321" s="42" t="s">
        <v>346</v>
      </c>
      <c r="H321" s="44">
        <v>1.84</v>
      </c>
      <c r="I321" s="44">
        <v>10000.07</v>
      </c>
      <c r="J321" s="44">
        <v>45.94</v>
      </c>
      <c r="K321" s="44">
        <v>5512838.5899999999</v>
      </c>
      <c r="L321" s="44">
        <v>5735129.8600000003</v>
      </c>
      <c r="M321" s="44">
        <v>222291.27000000048</v>
      </c>
      <c r="N321" s="45"/>
      <c r="O321" s="4" t="s">
        <v>146</v>
      </c>
      <c r="P321" s="5">
        <v>1</v>
      </c>
      <c r="Q321" s="4" t="s">
        <v>187</v>
      </c>
    </row>
    <row r="322" spans="1:17">
      <c r="A322" s="42">
        <v>22</v>
      </c>
      <c r="B322" s="43">
        <v>13</v>
      </c>
      <c r="C322" s="43">
        <v>7</v>
      </c>
      <c r="D322" s="43">
        <v>2</v>
      </c>
      <c r="E322" s="42" t="s">
        <v>105</v>
      </c>
      <c r="F322" s="42">
        <v>2025</v>
      </c>
      <c r="G322" s="42" t="s">
        <v>344</v>
      </c>
      <c r="H322" s="44">
        <v>1.2</v>
      </c>
      <c r="I322" s="44">
        <v>6672.31</v>
      </c>
      <c r="J322" s="44">
        <v>7.6999999999999993</v>
      </c>
      <c r="K322" s="44">
        <v>616521.43999999994</v>
      </c>
      <c r="L322" s="44">
        <v>666353.36</v>
      </c>
      <c r="M322" s="44">
        <v>49831.920000000042</v>
      </c>
      <c r="N322" s="45"/>
      <c r="O322" s="4" t="s">
        <v>146</v>
      </c>
      <c r="P322" s="5">
        <v>1</v>
      </c>
      <c r="Q322" s="4" t="s">
        <v>189</v>
      </c>
    </row>
    <row r="323" spans="1:17">
      <c r="A323" s="42">
        <v>22</v>
      </c>
      <c r="B323" s="43">
        <v>13</v>
      </c>
      <c r="C323" s="43">
        <v>7</v>
      </c>
      <c r="D323" s="43">
        <v>2</v>
      </c>
      <c r="E323" s="42" t="s">
        <v>105</v>
      </c>
      <c r="F323" s="42">
        <v>2025</v>
      </c>
      <c r="G323" s="42" t="s">
        <v>345</v>
      </c>
      <c r="H323" s="44">
        <v>1.44</v>
      </c>
      <c r="I323" s="44">
        <v>7826.14</v>
      </c>
      <c r="J323" s="44">
        <v>10.120000000000001</v>
      </c>
      <c r="K323" s="44">
        <v>950406.44</v>
      </c>
      <c r="L323" s="44">
        <v>1140567.82</v>
      </c>
      <c r="M323" s="44">
        <v>190161.38000000012</v>
      </c>
      <c r="N323" s="45"/>
      <c r="O323" s="4" t="s">
        <v>146</v>
      </c>
      <c r="P323" s="5">
        <v>1</v>
      </c>
      <c r="Q323" s="4" t="s">
        <v>189</v>
      </c>
    </row>
    <row r="324" spans="1:17">
      <c r="A324" s="42">
        <v>22</v>
      </c>
      <c r="B324" s="43">
        <v>13</v>
      </c>
      <c r="C324" s="43">
        <v>7</v>
      </c>
      <c r="D324" s="43">
        <v>2</v>
      </c>
      <c r="E324" s="42" t="s">
        <v>105</v>
      </c>
      <c r="F324" s="42">
        <v>2025</v>
      </c>
      <c r="G324" s="42" t="s">
        <v>346</v>
      </c>
      <c r="H324" s="44">
        <v>1.84</v>
      </c>
      <c r="I324" s="44">
        <v>10000.07</v>
      </c>
      <c r="J324" s="44">
        <v>16.619999999999997</v>
      </c>
      <c r="K324" s="44">
        <v>1994413.96</v>
      </c>
      <c r="L324" s="44">
        <v>2188582.13</v>
      </c>
      <c r="M324" s="44">
        <v>194168.16999999993</v>
      </c>
      <c r="N324" s="45"/>
      <c r="O324" s="4" t="s">
        <v>146</v>
      </c>
      <c r="P324" s="5">
        <v>1</v>
      </c>
      <c r="Q324" s="4" t="s">
        <v>189</v>
      </c>
    </row>
    <row r="325" spans="1:17">
      <c r="A325" s="42">
        <v>22</v>
      </c>
      <c r="B325" s="43">
        <v>13</v>
      </c>
      <c r="C325" s="43">
        <v>8</v>
      </c>
      <c r="D325" s="43">
        <v>2</v>
      </c>
      <c r="E325" s="42" t="s">
        <v>104</v>
      </c>
      <c r="F325" s="42">
        <v>2025</v>
      </c>
      <c r="G325" s="42" t="s">
        <v>344</v>
      </c>
      <c r="H325" s="44">
        <v>1.2</v>
      </c>
      <c r="I325" s="44">
        <v>6672.31</v>
      </c>
      <c r="J325" s="44">
        <v>0.67</v>
      </c>
      <c r="K325" s="44">
        <v>53645.37</v>
      </c>
      <c r="L325" s="44">
        <v>69819.25</v>
      </c>
      <c r="M325" s="44">
        <v>16173.879999999997</v>
      </c>
      <c r="N325" s="45"/>
      <c r="O325" s="4" t="s">
        <v>146</v>
      </c>
      <c r="P325" s="5">
        <v>1</v>
      </c>
      <c r="Q325" s="4" t="s">
        <v>150</v>
      </c>
    </row>
    <row r="326" spans="1:17">
      <c r="A326" s="42">
        <v>22</v>
      </c>
      <c r="B326" s="43">
        <v>13</v>
      </c>
      <c r="C326" s="43">
        <v>8</v>
      </c>
      <c r="D326" s="43">
        <v>2</v>
      </c>
      <c r="E326" s="42" t="s">
        <v>104</v>
      </c>
      <c r="F326" s="42">
        <v>2025</v>
      </c>
      <c r="G326" s="42" t="s">
        <v>345</v>
      </c>
      <c r="H326" s="44">
        <v>1.44</v>
      </c>
      <c r="I326" s="44">
        <v>7826.14</v>
      </c>
      <c r="J326" s="44">
        <v>5.9</v>
      </c>
      <c r="K326" s="44">
        <v>554090.71</v>
      </c>
      <c r="L326" s="44">
        <v>583839.53</v>
      </c>
      <c r="M326" s="44">
        <v>29748.820000000065</v>
      </c>
      <c r="N326" s="45"/>
      <c r="O326" s="4" t="s">
        <v>146</v>
      </c>
      <c r="P326" s="5">
        <v>1</v>
      </c>
      <c r="Q326" s="4" t="s">
        <v>150</v>
      </c>
    </row>
    <row r="327" spans="1:17">
      <c r="A327" s="42">
        <v>22</v>
      </c>
      <c r="B327" s="43">
        <v>13</v>
      </c>
      <c r="C327" s="43">
        <v>8</v>
      </c>
      <c r="D327" s="43">
        <v>2</v>
      </c>
      <c r="E327" s="42" t="s">
        <v>104</v>
      </c>
      <c r="F327" s="42">
        <v>2025</v>
      </c>
      <c r="G327" s="42" t="s">
        <v>346</v>
      </c>
      <c r="H327" s="44">
        <v>1.84</v>
      </c>
      <c r="I327" s="44">
        <v>10000.07</v>
      </c>
      <c r="J327" s="44">
        <v>14.1</v>
      </c>
      <c r="K327" s="44">
        <v>1692011.84</v>
      </c>
      <c r="L327" s="44">
        <v>1858138.43</v>
      </c>
      <c r="M327" s="44">
        <v>166126.58999999985</v>
      </c>
      <c r="N327" s="45"/>
      <c r="O327" s="4" t="s">
        <v>146</v>
      </c>
      <c r="P327" s="5">
        <v>1</v>
      </c>
      <c r="Q327" s="4" t="s">
        <v>150</v>
      </c>
    </row>
    <row r="328" spans="1:17">
      <c r="A328" s="42">
        <v>22</v>
      </c>
      <c r="B328" s="43">
        <v>13</v>
      </c>
      <c r="C328" s="43">
        <v>9</v>
      </c>
      <c r="D328" s="43">
        <v>3</v>
      </c>
      <c r="E328" s="42" t="s">
        <v>28</v>
      </c>
      <c r="F328" s="42">
        <v>2025</v>
      </c>
      <c r="G328" s="42" t="s">
        <v>344</v>
      </c>
      <c r="H328" s="44">
        <v>1.2</v>
      </c>
      <c r="I328" s="44">
        <v>6672.31</v>
      </c>
      <c r="J328" s="44">
        <v>37.93</v>
      </c>
      <c r="K328" s="44">
        <v>3036968.62</v>
      </c>
      <c r="L328" s="44">
        <v>3397051.62</v>
      </c>
      <c r="M328" s="44">
        <v>360083</v>
      </c>
      <c r="N328" s="45"/>
      <c r="O328" s="4" t="s">
        <v>146</v>
      </c>
      <c r="P328" s="5">
        <v>1</v>
      </c>
      <c r="Q328" s="4" t="s">
        <v>208</v>
      </c>
    </row>
    <row r="329" spans="1:17">
      <c r="A329" s="42">
        <v>22</v>
      </c>
      <c r="B329" s="43">
        <v>13</v>
      </c>
      <c r="C329" s="43">
        <v>9</v>
      </c>
      <c r="D329" s="43">
        <v>3</v>
      </c>
      <c r="E329" s="42" t="s">
        <v>28</v>
      </c>
      <c r="F329" s="42">
        <v>2025</v>
      </c>
      <c r="G329" s="42" t="s">
        <v>345</v>
      </c>
      <c r="H329" s="44">
        <v>1.44</v>
      </c>
      <c r="I329" s="44">
        <v>7826.14</v>
      </c>
      <c r="J329" s="44">
        <v>46.94</v>
      </c>
      <c r="K329" s="44">
        <v>4408308.1399999997</v>
      </c>
      <c r="L329" s="44">
        <v>4796406.51</v>
      </c>
      <c r="M329" s="44">
        <v>388098.37000000011</v>
      </c>
      <c r="N329" s="45"/>
      <c r="O329" s="4" t="s">
        <v>146</v>
      </c>
      <c r="P329" s="5">
        <v>1</v>
      </c>
      <c r="Q329" s="4" t="s">
        <v>208</v>
      </c>
    </row>
    <row r="330" spans="1:17">
      <c r="A330" s="42">
        <v>22</v>
      </c>
      <c r="B330" s="43">
        <v>13</v>
      </c>
      <c r="C330" s="43">
        <v>9</v>
      </c>
      <c r="D330" s="43">
        <v>3</v>
      </c>
      <c r="E330" s="42" t="s">
        <v>28</v>
      </c>
      <c r="F330" s="42">
        <v>2025</v>
      </c>
      <c r="G330" s="42" t="s">
        <v>346</v>
      </c>
      <c r="H330" s="44">
        <v>1.84</v>
      </c>
      <c r="I330" s="44">
        <v>10000.07</v>
      </c>
      <c r="J330" s="44">
        <v>122.53</v>
      </c>
      <c r="K330" s="44">
        <v>14703702.93</v>
      </c>
      <c r="L330" s="44">
        <v>15360259.84</v>
      </c>
      <c r="M330" s="44">
        <v>656556.91000000015</v>
      </c>
      <c r="N330" s="45"/>
      <c r="O330" s="4" t="s">
        <v>146</v>
      </c>
      <c r="P330" s="5">
        <v>1</v>
      </c>
      <c r="Q330" s="4" t="s">
        <v>208</v>
      </c>
    </row>
    <row r="331" spans="1:17">
      <c r="A331" s="42">
        <v>22</v>
      </c>
      <c r="B331" s="43">
        <v>13</v>
      </c>
      <c r="C331" s="43">
        <v>10</v>
      </c>
      <c r="D331" s="43">
        <v>2</v>
      </c>
      <c r="E331" s="42" t="s">
        <v>90</v>
      </c>
      <c r="F331" s="42">
        <v>2025</v>
      </c>
      <c r="G331" s="42" t="s">
        <v>344</v>
      </c>
      <c r="H331" s="44">
        <v>1.2</v>
      </c>
      <c r="I331" s="44">
        <v>6672.31</v>
      </c>
      <c r="J331" s="44">
        <v>10.06</v>
      </c>
      <c r="K331" s="44">
        <v>805481.26</v>
      </c>
      <c r="L331" s="44">
        <v>947065.98</v>
      </c>
      <c r="M331" s="44">
        <v>141584.71999999997</v>
      </c>
      <c r="N331" s="45"/>
      <c r="O331" s="4" t="s">
        <v>146</v>
      </c>
      <c r="P331" s="5">
        <v>1</v>
      </c>
      <c r="Q331" s="4" t="s">
        <v>176</v>
      </c>
    </row>
    <row r="332" spans="1:17">
      <c r="A332" s="42">
        <v>22</v>
      </c>
      <c r="B332" s="43">
        <v>13</v>
      </c>
      <c r="C332" s="43">
        <v>10</v>
      </c>
      <c r="D332" s="43">
        <v>2</v>
      </c>
      <c r="E332" s="42" t="s">
        <v>90</v>
      </c>
      <c r="F332" s="42">
        <v>2025</v>
      </c>
      <c r="G332" s="42" t="s">
        <v>345</v>
      </c>
      <c r="H332" s="44">
        <v>1.44</v>
      </c>
      <c r="I332" s="44">
        <v>7826.14</v>
      </c>
      <c r="J332" s="44">
        <v>15.64</v>
      </c>
      <c r="K332" s="44">
        <v>1468809.96</v>
      </c>
      <c r="L332" s="44">
        <v>1602036.22</v>
      </c>
      <c r="M332" s="44">
        <v>133226.26</v>
      </c>
      <c r="N332" s="45"/>
      <c r="O332" s="4" t="s">
        <v>146</v>
      </c>
      <c r="P332" s="5">
        <v>1</v>
      </c>
      <c r="Q332" s="4" t="s">
        <v>176</v>
      </c>
    </row>
    <row r="333" spans="1:17">
      <c r="A333" s="42">
        <v>22</v>
      </c>
      <c r="B333" s="43">
        <v>13</v>
      </c>
      <c r="C333" s="43">
        <v>10</v>
      </c>
      <c r="D333" s="43">
        <v>2</v>
      </c>
      <c r="E333" s="42" t="s">
        <v>90</v>
      </c>
      <c r="F333" s="42">
        <v>2025</v>
      </c>
      <c r="G333" s="42" t="s">
        <v>346</v>
      </c>
      <c r="H333" s="44">
        <v>1.84</v>
      </c>
      <c r="I333" s="44">
        <v>10000.07</v>
      </c>
      <c r="J333" s="44">
        <v>29.38</v>
      </c>
      <c r="K333" s="44">
        <v>3525624.68</v>
      </c>
      <c r="L333" s="44">
        <v>4078633.04</v>
      </c>
      <c r="M333" s="44">
        <v>553008.35999999987</v>
      </c>
      <c r="N333" s="45"/>
      <c r="O333" s="4" t="s">
        <v>146</v>
      </c>
      <c r="P333" s="5">
        <v>1</v>
      </c>
      <c r="Q333" s="4" t="s">
        <v>176</v>
      </c>
    </row>
    <row r="334" spans="1:17">
      <c r="A334" s="42">
        <v>22</v>
      </c>
      <c r="B334" s="43">
        <v>13</v>
      </c>
      <c r="C334" s="43">
        <v>11</v>
      </c>
      <c r="D334" s="43">
        <v>2</v>
      </c>
      <c r="E334" s="42" t="s">
        <v>88</v>
      </c>
      <c r="F334" s="42">
        <v>2025</v>
      </c>
      <c r="G334" s="42" t="s">
        <v>344</v>
      </c>
      <c r="H334" s="44">
        <v>1.2</v>
      </c>
      <c r="I334" s="44">
        <v>6672.31</v>
      </c>
      <c r="J334" s="44">
        <v>4.66</v>
      </c>
      <c r="K334" s="44">
        <v>373115.58</v>
      </c>
      <c r="L334" s="44">
        <v>438216.9</v>
      </c>
      <c r="M334" s="44">
        <v>65101.320000000007</v>
      </c>
      <c r="N334" s="45"/>
      <c r="O334" s="4" t="s">
        <v>146</v>
      </c>
      <c r="P334" s="5">
        <v>1</v>
      </c>
      <c r="Q334" s="4" t="s">
        <v>264</v>
      </c>
    </row>
    <row r="335" spans="1:17">
      <c r="A335" s="42">
        <v>22</v>
      </c>
      <c r="B335" s="43">
        <v>13</v>
      </c>
      <c r="C335" s="43">
        <v>11</v>
      </c>
      <c r="D335" s="43">
        <v>2</v>
      </c>
      <c r="E335" s="42" t="s">
        <v>88</v>
      </c>
      <c r="F335" s="42">
        <v>2025</v>
      </c>
      <c r="G335" s="42" t="s">
        <v>345</v>
      </c>
      <c r="H335" s="44">
        <v>1.44</v>
      </c>
      <c r="I335" s="44">
        <v>7826.14</v>
      </c>
      <c r="J335" s="44">
        <v>10.28</v>
      </c>
      <c r="K335" s="44">
        <v>965432.63</v>
      </c>
      <c r="L335" s="44">
        <v>1045266.97</v>
      </c>
      <c r="M335" s="44">
        <v>79834.339999999967</v>
      </c>
      <c r="N335" s="45"/>
      <c r="O335" s="4" t="s">
        <v>146</v>
      </c>
      <c r="P335" s="5">
        <v>1</v>
      </c>
      <c r="Q335" s="4" t="s">
        <v>264</v>
      </c>
    </row>
    <row r="336" spans="1:17">
      <c r="A336" s="42">
        <v>22</v>
      </c>
      <c r="B336" s="43">
        <v>13</v>
      </c>
      <c r="C336" s="43">
        <v>11</v>
      </c>
      <c r="D336" s="43">
        <v>2</v>
      </c>
      <c r="E336" s="42" t="s">
        <v>88</v>
      </c>
      <c r="F336" s="42">
        <v>2025</v>
      </c>
      <c r="G336" s="42" t="s">
        <v>346</v>
      </c>
      <c r="H336" s="44">
        <v>1.84</v>
      </c>
      <c r="I336" s="44">
        <v>10000.07</v>
      </c>
      <c r="J336" s="44">
        <v>33.520000000000003</v>
      </c>
      <c r="K336" s="44">
        <v>4022428.16</v>
      </c>
      <c r="L336" s="44">
        <v>4334941.79</v>
      </c>
      <c r="M336" s="44">
        <v>312513.62999999989</v>
      </c>
      <c r="N336" s="45"/>
      <c r="O336" s="4" t="s">
        <v>146</v>
      </c>
      <c r="P336" s="5">
        <v>1</v>
      </c>
      <c r="Q336" s="4" t="s">
        <v>264</v>
      </c>
    </row>
    <row r="337" spans="1:17">
      <c r="A337" s="42">
        <v>22</v>
      </c>
      <c r="B337" s="43">
        <v>13</v>
      </c>
      <c r="C337" s="43">
        <v>12</v>
      </c>
      <c r="D337" s="43">
        <v>2</v>
      </c>
      <c r="E337" s="42" t="s">
        <v>84</v>
      </c>
      <c r="F337" s="42">
        <v>2025</v>
      </c>
      <c r="G337" s="42" t="s">
        <v>344</v>
      </c>
      <c r="H337" s="44">
        <v>1.2</v>
      </c>
      <c r="I337" s="44">
        <v>6672.31</v>
      </c>
      <c r="J337" s="44">
        <v>39.049999999999997</v>
      </c>
      <c r="K337" s="44">
        <v>3126644.47</v>
      </c>
      <c r="L337" s="44">
        <v>3658404.26</v>
      </c>
      <c r="M337" s="44">
        <v>531759.78999999957</v>
      </c>
      <c r="N337" s="45"/>
      <c r="O337" s="4" t="s">
        <v>146</v>
      </c>
      <c r="P337" s="5">
        <v>1</v>
      </c>
      <c r="Q337" s="4" t="s">
        <v>265</v>
      </c>
    </row>
    <row r="338" spans="1:17">
      <c r="A338" s="42">
        <v>22</v>
      </c>
      <c r="B338" s="43">
        <v>13</v>
      </c>
      <c r="C338" s="43">
        <v>12</v>
      </c>
      <c r="D338" s="43">
        <v>2</v>
      </c>
      <c r="E338" s="42" t="s">
        <v>84</v>
      </c>
      <c r="F338" s="42">
        <v>2025</v>
      </c>
      <c r="G338" s="42" t="s">
        <v>345</v>
      </c>
      <c r="H338" s="44">
        <v>1.44</v>
      </c>
      <c r="I338" s="44">
        <v>7826.14</v>
      </c>
      <c r="J338" s="44">
        <v>45.59</v>
      </c>
      <c r="K338" s="44">
        <v>4281524.67</v>
      </c>
      <c r="L338" s="44">
        <v>4889842.66</v>
      </c>
      <c r="M338" s="44">
        <v>608317.99000000022</v>
      </c>
      <c r="N338" s="45"/>
      <c r="O338" s="4" t="s">
        <v>146</v>
      </c>
      <c r="P338" s="5">
        <v>1</v>
      </c>
      <c r="Q338" s="4" t="s">
        <v>265</v>
      </c>
    </row>
    <row r="339" spans="1:17">
      <c r="A339" s="42">
        <v>22</v>
      </c>
      <c r="B339" s="43">
        <v>13</v>
      </c>
      <c r="C339" s="43">
        <v>12</v>
      </c>
      <c r="D339" s="43">
        <v>2</v>
      </c>
      <c r="E339" s="42" t="s">
        <v>84</v>
      </c>
      <c r="F339" s="42">
        <v>2025</v>
      </c>
      <c r="G339" s="42" t="s">
        <v>346</v>
      </c>
      <c r="H339" s="44">
        <v>1.84</v>
      </c>
      <c r="I339" s="44">
        <v>10000.07</v>
      </c>
      <c r="J339" s="44">
        <v>100.1</v>
      </c>
      <c r="K339" s="44">
        <v>12012084.08</v>
      </c>
      <c r="L339" s="44">
        <v>12918736.279999999</v>
      </c>
      <c r="M339" s="44">
        <v>906652.19999999925</v>
      </c>
      <c r="N339" s="45"/>
      <c r="O339" s="4" t="s">
        <v>146</v>
      </c>
      <c r="P339" s="5">
        <v>1</v>
      </c>
      <c r="Q339" s="4" t="s">
        <v>265</v>
      </c>
    </row>
    <row r="340" spans="1:17">
      <c r="A340" s="42">
        <v>22</v>
      </c>
      <c r="B340" s="43">
        <v>13</v>
      </c>
      <c r="C340" s="43">
        <v>13</v>
      </c>
      <c r="D340" s="43">
        <v>2</v>
      </c>
      <c r="E340" s="42" t="s">
        <v>65</v>
      </c>
      <c r="F340" s="42">
        <v>2025</v>
      </c>
      <c r="G340" s="42" t="s">
        <v>344</v>
      </c>
      <c r="H340" s="44">
        <v>1.2</v>
      </c>
      <c r="I340" s="44">
        <v>6672.31</v>
      </c>
      <c r="J340" s="44">
        <v>44.01</v>
      </c>
      <c r="K340" s="44">
        <v>3523780.36</v>
      </c>
      <c r="L340" s="44">
        <v>3819863.42</v>
      </c>
      <c r="M340" s="44">
        <v>296083.06000000006</v>
      </c>
      <c r="N340" s="45"/>
      <c r="O340" s="4" t="s">
        <v>146</v>
      </c>
      <c r="P340" s="5">
        <v>1</v>
      </c>
      <c r="Q340" s="4" t="s">
        <v>179</v>
      </c>
    </row>
    <row r="341" spans="1:17">
      <c r="A341" s="42">
        <v>22</v>
      </c>
      <c r="B341" s="43">
        <v>13</v>
      </c>
      <c r="C341" s="43">
        <v>13</v>
      </c>
      <c r="D341" s="43">
        <v>2</v>
      </c>
      <c r="E341" s="42" t="s">
        <v>65</v>
      </c>
      <c r="F341" s="42">
        <v>2025</v>
      </c>
      <c r="G341" s="42" t="s">
        <v>345</v>
      </c>
      <c r="H341" s="44">
        <v>1.44</v>
      </c>
      <c r="I341" s="44">
        <v>7826.14</v>
      </c>
      <c r="J341" s="44">
        <v>39.29</v>
      </c>
      <c r="K341" s="44">
        <v>3689868.49</v>
      </c>
      <c r="L341" s="44">
        <v>4219417.84</v>
      </c>
      <c r="M341" s="44">
        <v>529549.34999999963</v>
      </c>
      <c r="N341" s="45"/>
      <c r="O341" s="4" t="s">
        <v>146</v>
      </c>
      <c r="P341" s="5">
        <v>1</v>
      </c>
      <c r="Q341" s="4" t="s">
        <v>179</v>
      </c>
    </row>
    <row r="342" spans="1:17">
      <c r="A342" s="42">
        <v>22</v>
      </c>
      <c r="B342" s="43">
        <v>13</v>
      </c>
      <c r="C342" s="43">
        <v>13</v>
      </c>
      <c r="D342" s="43">
        <v>2</v>
      </c>
      <c r="E342" s="42" t="s">
        <v>65</v>
      </c>
      <c r="F342" s="42">
        <v>2025</v>
      </c>
      <c r="G342" s="42" t="s">
        <v>346</v>
      </c>
      <c r="H342" s="44">
        <v>1.84</v>
      </c>
      <c r="I342" s="44">
        <v>10000.07</v>
      </c>
      <c r="J342" s="44">
        <v>100.23</v>
      </c>
      <c r="K342" s="44">
        <v>12027684.189999999</v>
      </c>
      <c r="L342" s="44">
        <v>13220635.49</v>
      </c>
      <c r="M342" s="44">
        <v>1192951.3000000007</v>
      </c>
      <c r="N342" s="45"/>
      <c r="O342" s="4" t="s">
        <v>146</v>
      </c>
      <c r="P342" s="5">
        <v>1</v>
      </c>
      <c r="Q342" s="4" t="s">
        <v>179</v>
      </c>
    </row>
    <row r="343" spans="1:17">
      <c r="A343" s="42">
        <v>22</v>
      </c>
      <c r="B343" s="43">
        <v>14</v>
      </c>
      <c r="C343" s="43">
        <v>0</v>
      </c>
      <c r="D343" s="43">
        <v>0</v>
      </c>
      <c r="E343" s="42" t="s">
        <v>11</v>
      </c>
      <c r="F343" s="42">
        <v>2025</v>
      </c>
      <c r="G343" s="42" t="s">
        <v>344</v>
      </c>
      <c r="H343" s="44">
        <v>1.2</v>
      </c>
      <c r="I343" s="44">
        <v>6672.31</v>
      </c>
      <c r="J343" s="44">
        <v>49.39</v>
      </c>
      <c r="K343" s="44">
        <v>3954544.69</v>
      </c>
      <c r="L343" s="44">
        <v>5013241.62</v>
      </c>
      <c r="M343" s="44">
        <v>1058696.9300000002</v>
      </c>
      <c r="N343" s="45"/>
      <c r="O343" s="4" t="s">
        <v>148</v>
      </c>
      <c r="P343" s="5">
        <v>1</v>
      </c>
      <c r="Q343" s="4" t="s">
        <v>272</v>
      </c>
    </row>
    <row r="344" spans="1:17">
      <c r="A344" s="42">
        <v>22</v>
      </c>
      <c r="B344" s="43">
        <v>14</v>
      </c>
      <c r="C344" s="43">
        <v>0</v>
      </c>
      <c r="D344" s="43">
        <v>0</v>
      </c>
      <c r="E344" s="42" t="s">
        <v>11</v>
      </c>
      <c r="F344" s="42">
        <v>2025</v>
      </c>
      <c r="G344" s="42" t="s">
        <v>345</v>
      </c>
      <c r="H344" s="44">
        <v>1.44</v>
      </c>
      <c r="I344" s="44">
        <v>7826.14</v>
      </c>
      <c r="J344" s="44">
        <v>80.42</v>
      </c>
      <c r="K344" s="44">
        <v>7552538.1500000004</v>
      </c>
      <c r="L344" s="44">
        <v>8768149.6400000006</v>
      </c>
      <c r="M344" s="44">
        <v>1215611.4900000002</v>
      </c>
      <c r="N344" s="45"/>
      <c r="O344" s="4" t="s">
        <v>148</v>
      </c>
      <c r="P344" s="5">
        <v>1</v>
      </c>
      <c r="Q344" s="4" t="s">
        <v>272</v>
      </c>
    </row>
    <row r="345" spans="1:17">
      <c r="A345" s="42">
        <v>22</v>
      </c>
      <c r="B345" s="43">
        <v>14</v>
      </c>
      <c r="C345" s="43">
        <v>0</v>
      </c>
      <c r="D345" s="43">
        <v>0</v>
      </c>
      <c r="E345" s="42" t="s">
        <v>11</v>
      </c>
      <c r="F345" s="42">
        <v>2025</v>
      </c>
      <c r="G345" s="42" t="s">
        <v>346</v>
      </c>
      <c r="H345" s="44">
        <v>1.84</v>
      </c>
      <c r="I345" s="44">
        <v>10000.07</v>
      </c>
      <c r="J345" s="44">
        <v>361.67</v>
      </c>
      <c r="K345" s="44">
        <v>43400703.799999997</v>
      </c>
      <c r="L345" s="44">
        <v>51629999.259999998</v>
      </c>
      <c r="M345" s="44">
        <v>8229295.4600000009</v>
      </c>
      <c r="N345" s="45"/>
      <c r="O345" s="4" t="s">
        <v>148</v>
      </c>
      <c r="P345" s="5">
        <v>1</v>
      </c>
      <c r="Q345" s="4" t="s">
        <v>272</v>
      </c>
    </row>
    <row r="346" spans="1:17">
      <c r="A346" s="42">
        <v>22</v>
      </c>
      <c r="B346" s="43">
        <v>14</v>
      </c>
      <c r="C346" s="43">
        <v>1</v>
      </c>
      <c r="D346" s="43">
        <v>1</v>
      </c>
      <c r="E346" s="42" t="s">
        <v>46</v>
      </c>
      <c r="F346" s="42">
        <v>2025</v>
      </c>
      <c r="G346" s="42" t="s">
        <v>344</v>
      </c>
      <c r="H346" s="44">
        <v>1.2</v>
      </c>
      <c r="I346" s="44">
        <v>6672.31</v>
      </c>
      <c r="J346" s="44">
        <v>68.930000000000007</v>
      </c>
      <c r="K346" s="44">
        <v>5519067.9400000004</v>
      </c>
      <c r="L346" s="44">
        <v>6174517.46</v>
      </c>
      <c r="M346" s="44">
        <v>655449.51999999955</v>
      </c>
      <c r="N346" s="45"/>
      <c r="O346" s="4" t="s">
        <v>146</v>
      </c>
      <c r="P346" s="5">
        <v>1</v>
      </c>
      <c r="Q346" s="4" t="s">
        <v>160</v>
      </c>
    </row>
    <row r="347" spans="1:17">
      <c r="A347" s="42">
        <v>22</v>
      </c>
      <c r="B347" s="43">
        <v>14</v>
      </c>
      <c r="C347" s="43">
        <v>1</v>
      </c>
      <c r="D347" s="43">
        <v>1</v>
      </c>
      <c r="E347" s="42" t="s">
        <v>46</v>
      </c>
      <c r="F347" s="42">
        <v>2025</v>
      </c>
      <c r="G347" s="42" t="s">
        <v>345</v>
      </c>
      <c r="H347" s="44">
        <v>1.44</v>
      </c>
      <c r="I347" s="44">
        <v>7826.14</v>
      </c>
      <c r="J347" s="44">
        <v>89</v>
      </c>
      <c r="K347" s="44">
        <v>8358317.5199999996</v>
      </c>
      <c r="L347" s="44">
        <v>9171564.1699999999</v>
      </c>
      <c r="M347" s="44">
        <v>813246.65000000037</v>
      </c>
      <c r="N347" s="45"/>
      <c r="O347" s="4" t="s">
        <v>146</v>
      </c>
      <c r="P347" s="5">
        <v>1</v>
      </c>
      <c r="Q347" s="4" t="s">
        <v>160</v>
      </c>
    </row>
    <row r="348" spans="1:17">
      <c r="A348" s="42">
        <v>22</v>
      </c>
      <c r="B348" s="43">
        <v>14</v>
      </c>
      <c r="C348" s="43">
        <v>1</v>
      </c>
      <c r="D348" s="43">
        <v>1</v>
      </c>
      <c r="E348" s="42" t="s">
        <v>46</v>
      </c>
      <c r="F348" s="42">
        <v>2025</v>
      </c>
      <c r="G348" s="42" t="s">
        <v>346</v>
      </c>
      <c r="H348" s="44">
        <v>1.84</v>
      </c>
      <c r="I348" s="44">
        <v>10000.07</v>
      </c>
      <c r="J348" s="44">
        <v>369.27</v>
      </c>
      <c r="K348" s="44">
        <v>44312710.189999998</v>
      </c>
      <c r="L348" s="44">
        <v>48322063.350000001</v>
      </c>
      <c r="M348" s="44">
        <v>4009353.1600000039</v>
      </c>
      <c r="N348" s="45"/>
      <c r="O348" s="4" t="s">
        <v>146</v>
      </c>
      <c r="P348" s="5">
        <v>1</v>
      </c>
      <c r="Q348" s="4" t="s">
        <v>160</v>
      </c>
    </row>
    <row r="349" spans="1:17">
      <c r="A349" s="42">
        <v>22</v>
      </c>
      <c r="B349" s="43">
        <v>14</v>
      </c>
      <c r="C349" s="43">
        <v>2</v>
      </c>
      <c r="D349" s="43">
        <v>3</v>
      </c>
      <c r="E349" s="42" t="s">
        <v>35</v>
      </c>
      <c r="F349" s="42">
        <v>2025</v>
      </c>
      <c r="G349" s="42" t="s">
        <v>344</v>
      </c>
      <c r="H349" s="44">
        <v>1.2</v>
      </c>
      <c r="I349" s="44">
        <v>6672.31</v>
      </c>
      <c r="J349" s="44">
        <v>27.36</v>
      </c>
      <c r="K349" s="44">
        <v>2190652.8199999998</v>
      </c>
      <c r="L349" s="44">
        <v>2487150.2599999998</v>
      </c>
      <c r="M349" s="44">
        <v>296497.43999999994</v>
      </c>
      <c r="N349" s="45"/>
      <c r="O349" s="4" t="s">
        <v>146</v>
      </c>
      <c r="P349" s="5">
        <v>1</v>
      </c>
      <c r="Q349" s="4" t="s">
        <v>206</v>
      </c>
    </row>
    <row r="350" spans="1:17">
      <c r="A350" s="42">
        <v>22</v>
      </c>
      <c r="B350" s="43">
        <v>14</v>
      </c>
      <c r="C350" s="43">
        <v>2</v>
      </c>
      <c r="D350" s="43">
        <v>3</v>
      </c>
      <c r="E350" s="42" t="s">
        <v>35</v>
      </c>
      <c r="F350" s="42">
        <v>2025</v>
      </c>
      <c r="G350" s="42" t="s">
        <v>345</v>
      </c>
      <c r="H350" s="44">
        <v>1.44</v>
      </c>
      <c r="I350" s="44">
        <v>7826.14</v>
      </c>
      <c r="J350" s="44">
        <v>29.32</v>
      </c>
      <c r="K350" s="44">
        <v>2753549.1</v>
      </c>
      <c r="L350" s="44">
        <v>2951221.96</v>
      </c>
      <c r="M350" s="44">
        <v>197672.85999999987</v>
      </c>
      <c r="N350" s="45"/>
      <c r="O350" s="4" t="s">
        <v>146</v>
      </c>
      <c r="P350" s="5">
        <v>1</v>
      </c>
      <c r="Q350" s="4" t="s">
        <v>206</v>
      </c>
    </row>
    <row r="351" spans="1:17">
      <c r="A351" s="42">
        <v>22</v>
      </c>
      <c r="B351" s="43">
        <v>14</v>
      </c>
      <c r="C351" s="43">
        <v>2</v>
      </c>
      <c r="D351" s="43">
        <v>3</v>
      </c>
      <c r="E351" s="42" t="s">
        <v>35</v>
      </c>
      <c r="F351" s="42">
        <v>2025</v>
      </c>
      <c r="G351" s="42" t="s">
        <v>346</v>
      </c>
      <c r="H351" s="44">
        <v>1.84</v>
      </c>
      <c r="I351" s="44">
        <v>10000.07</v>
      </c>
      <c r="J351" s="44">
        <v>93.09</v>
      </c>
      <c r="K351" s="44">
        <v>11170878.199999999</v>
      </c>
      <c r="L351" s="44">
        <v>11940630.35</v>
      </c>
      <c r="M351" s="44">
        <v>769752.15000000037</v>
      </c>
      <c r="N351" s="45"/>
      <c r="O351" s="4" t="s">
        <v>146</v>
      </c>
      <c r="P351" s="5">
        <v>1</v>
      </c>
      <c r="Q351" s="4" t="s">
        <v>206</v>
      </c>
    </row>
    <row r="352" spans="1:17">
      <c r="A352" s="42">
        <v>22</v>
      </c>
      <c r="B352" s="43">
        <v>14</v>
      </c>
      <c r="C352" s="43">
        <v>3</v>
      </c>
      <c r="D352" s="43">
        <v>2</v>
      </c>
      <c r="E352" s="42" t="s">
        <v>108</v>
      </c>
      <c r="F352" s="42">
        <v>2025</v>
      </c>
      <c r="G352" s="42" t="s">
        <v>344</v>
      </c>
      <c r="H352" s="44">
        <v>1.2</v>
      </c>
      <c r="I352" s="44">
        <v>6672.31</v>
      </c>
      <c r="J352" s="44">
        <v>4.8600000000000003</v>
      </c>
      <c r="K352" s="44">
        <v>389129.12</v>
      </c>
      <c r="L352" s="44">
        <v>461810.63</v>
      </c>
      <c r="M352" s="44">
        <v>72681.510000000009</v>
      </c>
      <c r="N352" s="45"/>
      <c r="O352" s="4" t="s">
        <v>146</v>
      </c>
      <c r="P352" s="5">
        <v>1</v>
      </c>
      <c r="Q352" s="4" t="s">
        <v>214</v>
      </c>
    </row>
    <row r="353" spans="1:17">
      <c r="A353" s="42">
        <v>22</v>
      </c>
      <c r="B353" s="43">
        <v>14</v>
      </c>
      <c r="C353" s="43">
        <v>3</v>
      </c>
      <c r="D353" s="43">
        <v>2</v>
      </c>
      <c r="E353" s="42" t="s">
        <v>108</v>
      </c>
      <c r="F353" s="42">
        <v>2025</v>
      </c>
      <c r="G353" s="42" t="s">
        <v>345</v>
      </c>
      <c r="H353" s="44">
        <v>1.44</v>
      </c>
      <c r="I353" s="44">
        <v>7826.14</v>
      </c>
      <c r="J353" s="44">
        <v>8.64</v>
      </c>
      <c r="K353" s="44">
        <v>811414.2</v>
      </c>
      <c r="L353" s="44">
        <v>865777.98</v>
      </c>
      <c r="M353" s="44">
        <v>54363.780000000028</v>
      </c>
      <c r="N353" s="45"/>
      <c r="O353" s="4" t="s">
        <v>146</v>
      </c>
      <c r="P353" s="5">
        <v>1</v>
      </c>
      <c r="Q353" s="4" t="s">
        <v>214</v>
      </c>
    </row>
    <row r="354" spans="1:17">
      <c r="A354" s="42">
        <v>22</v>
      </c>
      <c r="B354" s="43">
        <v>14</v>
      </c>
      <c r="C354" s="43">
        <v>3</v>
      </c>
      <c r="D354" s="43">
        <v>2</v>
      </c>
      <c r="E354" s="42" t="s">
        <v>108</v>
      </c>
      <c r="F354" s="42">
        <v>2025</v>
      </c>
      <c r="G354" s="42" t="s">
        <v>346</v>
      </c>
      <c r="H354" s="44">
        <v>1.84</v>
      </c>
      <c r="I354" s="44">
        <v>10000.07</v>
      </c>
      <c r="J354" s="44">
        <v>27.96</v>
      </c>
      <c r="K354" s="44">
        <v>3355223.49</v>
      </c>
      <c r="L354" s="44">
        <v>3698334.39</v>
      </c>
      <c r="M354" s="44">
        <v>343110.89999999991</v>
      </c>
      <c r="N354" s="45"/>
      <c r="O354" s="4" t="s">
        <v>146</v>
      </c>
      <c r="P354" s="5">
        <v>1</v>
      </c>
      <c r="Q354" s="4" t="s">
        <v>214</v>
      </c>
    </row>
    <row r="355" spans="1:17">
      <c r="A355" s="42">
        <v>22</v>
      </c>
      <c r="B355" s="43">
        <v>14</v>
      </c>
      <c r="C355" s="43">
        <v>4</v>
      </c>
      <c r="D355" s="43">
        <v>3</v>
      </c>
      <c r="E355" s="42" t="s">
        <v>30</v>
      </c>
      <c r="F355" s="42">
        <v>2025</v>
      </c>
      <c r="G355" s="42" t="s">
        <v>344</v>
      </c>
      <c r="H355" s="44">
        <v>1.2</v>
      </c>
      <c r="I355" s="44">
        <v>6672.31</v>
      </c>
      <c r="J355" s="44">
        <v>31.31</v>
      </c>
      <c r="K355" s="44">
        <v>2506920.31</v>
      </c>
      <c r="L355" s="44">
        <v>2899948.58</v>
      </c>
      <c r="M355" s="44">
        <v>393028.27</v>
      </c>
      <c r="N355" s="45"/>
      <c r="O355" s="4" t="s">
        <v>146</v>
      </c>
      <c r="P355" s="5">
        <v>1</v>
      </c>
      <c r="Q355" s="4" t="s">
        <v>211</v>
      </c>
    </row>
    <row r="356" spans="1:17">
      <c r="A356" s="42">
        <v>22</v>
      </c>
      <c r="B356" s="43">
        <v>14</v>
      </c>
      <c r="C356" s="43">
        <v>4</v>
      </c>
      <c r="D356" s="43">
        <v>3</v>
      </c>
      <c r="E356" s="42" t="s">
        <v>30</v>
      </c>
      <c r="F356" s="42">
        <v>2025</v>
      </c>
      <c r="G356" s="42" t="s">
        <v>345</v>
      </c>
      <c r="H356" s="44">
        <v>1.44</v>
      </c>
      <c r="I356" s="44">
        <v>7826.14</v>
      </c>
      <c r="J356" s="44">
        <v>44.69</v>
      </c>
      <c r="K356" s="44">
        <v>4197002.3600000003</v>
      </c>
      <c r="L356" s="44">
        <v>4399621.2</v>
      </c>
      <c r="M356" s="44">
        <v>202618.83999999985</v>
      </c>
      <c r="N356" s="45"/>
      <c r="O356" s="4" t="s">
        <v>146</v>
      </c>
      <c r="P356" s="5">
        <v>1</v>
      </c>
      <c r="Q356" s="4" t="s">
        <v>211</v>
      </c>
    </row>
    <row r="357" spans="1:17">
      <c r="A357" s="42">
        <v>22</v>
      </c>
      <c r="B357" s="43">
        <v>14</v>
      </c>
      <c r="C357" s="43">
        <v>4</v>
      </c>
      <c r="D357" s="43">
        <v>3</v>
      </c>
      <c r="E357" s="42" t="s">
        <v>30</v>
      </c>
      <c r="F357" s="42">
        <v>2025</v>
      </c>
      <c r="G357" s="42" t="s">
        <v>346</v>
      </c>
      <c r="H357" s="44">
        <v>1.84</v>
      </c>
      <c r="I357" s="44">
        <v>10000.07</v>
      </c>
      <c r="J357" s="44">
        <v>111.47</v>
      </c>
      <c r="K357" s="44">
        <v>13376493.630000001</v>
      </c>
      <c r="L357" s="44">
        <v>14105544.24</v>
      </c>
      <c r="M357" s="44">
        <v>729050.6099999994</v>
      </c>
      <c r="N357" s="45"/>
      <c r="O357" s="4" t="s">
        <v>146</v>
      </c>
      <c r="P357" s="5">
        <v>1</v>
      </c>
      <c r="Q357" s="4" t="s">
        <v>211</v>
      </c>
    </row>
    <row r="358" spans="1:17">
      <c r="A358" s="42">
        <v>22</v>
      </c>
      <c r="B358" s="43">
        <v>14</v>
      </c>
      <c r="C358" s="43">
        <v>5</v>
      </c>
      <c r="D358" s="43">
        <v>2</v>
      </c>
      <c r="E358" s="42" t="s">
        <v>78</v>
      </c>
      <c r="F358" s="42">
        <v>2025</v>
      </c>
      <c r="G358" s="42" t="s">
        <v>344</v>
      </c>
      <c r="H358" s="44">
        <v>1.2</v>
      </c>
      <c r="I358" s="44">
        <v>6672.31</v>
      </c>
      <c r="J358" s="44">
        <v>6.07</v>
      </c>
      <c r="K358" s="44">
        <v>486011.06</v>
      </c>
      <c r="L358" s="44">
        <v>592274.56000000006</v>
      </c>
      <c r="M358" s="44">
        <v>106263.50000000006</v>
      </c>
      <c r="N358" s="45"/>
      <c r="O358" s="4" t="s">
        <v>146</v>
      </c>
      <c r="P358" s="5">
        <v>1</v>
      </c>
      <c r="Q358" s="4" t="s">
        <v>165</v>
      </c>
    </row>
    <row r="359" spans="1:17">
      <c r="A359" s="42">
        <v>22</v>
      </c>
      <c r="B359" s="43">
        <v>14</v>
      </c>
      <c r="C359" s="43">
        <v>5</v>
      </c>
      <c r="D359" s="43">
        <v>2</v>
      </c>
      <c r="E359" s="42" t="s">
        <v>78</v>
      </c>
      <c r="F359" s="42">
        <v>2025</v>
      </c>
      <c r="G359" s="42" t="s">
        <v>345</v>
      </c>
      <c r="H359" s="44">
        <v>1.44</v>
      </c>
      <c r="I359" s="44">
        <v>7826.14</v>
      </c>
      <c r="J359" s="44">
        <v>5.32</v>
      </c>
      <c r="K359" s="44">
        <v>499620.78</v>
      </c>
      <c r="L359" s="44">
        <v>589968.89</v>
      </c>
      <c r="M359" s="44">
        <v>90348.109999999986</v>
      </c>
      <c r="N359" s="45"/>
      <c r="O359" s="4" t="s">
        <v>146</v>
      </c>
      <c r="P359" s="5">
        <v>1</v>
      </c>
      <c r="Q359" s="4" t="s">
        <v>165</v>
      </c>
    </row>
    <row r="360" spans="1:17">
      <c r="A360" s="42">
        <v>22</v>
      </c>
      <c r="B360" s="43">
        <v>14</v>
      </c>
      <c r="C360" s="43">
        <v>5</v>
      </c>
      <c r="D360" s="43">
        <v>2</v>
      </c>
      <c r="E360" s="42" t="s">
        <v>78</v>
      </c>
      <c r="F360" s="42">
        <v>2025</v>
      </c>
      <c r="G360" s="42" t="s">
        <v>346</v>
      </c>
      <c r="H360" s="44">
        <v>1.84</v>
      </c>
      <c r="I360" s="44">
        <v>10000.07</v>
      </c>
      <c r="J360" s="44">
        <v>49.45</v>
      </c>
      <c r="K360" s="44">
        <v>5934041.54</v>
      </c>
      <c r="L360" s="44">
        <v>6329553.4299999997</v>
      </c>
      <c r="M360" s="44">
        <v>395511.88999999966</v>
      </c>
      <c r="N360" s="45"/>
      <c r="O360" s="4" t="s">
        <v>146</v>
      </c>
      <c r="P360" s="5">
        <v>1</v>
      </c>
      <c r="Q360" s="4" t="s">
        <v>165</v>
      </c>
    </row>
    <row r="361" spans="1:17">
      <c r="A361" s="42">
        <v>22</v>
      </c>
      <c r="B361" s="43">
        <v>14</v>
      </c>
      <c r="C361" s="43">
        <v>6</v>
      </c>
      <c r="D361" s="43">
        <v>2</v>
      </c>
      <c r="E361" s="42" t="s">
        <v>72</v>
      </c>
      <c r="F361" s="42">
        <v>2025</v>
      </c>
      <c r="G361" s="42" t="s">
        <v>344</v>
      </c>
      <c r="H361" s="44">
        <v>1.2</v>
      </c>
      <c r="I361" s="44">
        <v>6672.31</v>
      </c>
      <c r="J361" s="44">
        <v>29.67</v>
      </c>
      <c r="K361" s="44">
        <v>2375609.25</v>
      </c>
      <c r="L361" s="44">
        <v>2743321.76</v>
      </c>
      <c r="M361" s="44">
        <v>367712.50999999978</v>
      </c>
      <c r="N361" s="45"/>
      <c r="O361" s="4" t="s">
        <v>146</v>
      </c>
      <c r="P361" s="5">
        <v>1</v>
      </c>
      <c r="Q361" s="4" t="s">
        <v>253</v>
      </c>
    </row>
    <row r="362" spans="1:17">
      <c r="A362" s="42">
        <v>22</v>
      </c>
      <c r="B362" s="43">
        <v>14</v>
      </c>
      <c r="C362" s="43">
        <v>6</v>
      </c>
      <c r="D362" s="43">
        <v>2</v>
      </c>
      <c r="E362" s="42" t="s">
        <v>72</v>
      </c>
      <c r="F362" s="42">
        <v>2025</v>
      </c>
      <c r="G362" s="42" t="s">
        <v>345</v>
      </c>
      <c r="H362" s="44">
        <v>1.44</v>
      </c>
      <c r="I362" s="44">
        <v>7826.14</v>
      </c>
      <c r="J362" s="44">
        <v>31.44</v>
      </c>
      <c r="K362" s="44">
        <v>2952646.1</v>
      </c>
      <c r="L362" s="44">
        <v>3161340.61</v>
      </c>
      <c r="M362" s="44">
        <v>208694.50999999978</v>
      </c>
      <c r="N362" s="45"/>
      <c r="O362" s="4" t="s">
        <v>146</v>
      </c>
      <c r="P362" s="5">
        <v>1</v>
      </c>
      <c r="Q362" s="4" t="s">
        <v>253</v>
      </c>
    </row>
    <row r="363" spans="1:17">
      <c r="A363" s="42">
        <v>22</v>
      </c>
      <c r="B363" s="43">
        <v>14</v>
      </c>
      <c r="C363" s="43">
        <v>6</v>
      </c>
      <c r="D363" s="43">
        <v>2</v>
      </c>
      <c r="E363" s="42" t="s">
        <v>72</v>
      </c>
      <c r="F363" s="42">
        <v>2025</v>
      </c>
      <c r="G363" s="42" t="s">
        <v>346</v>
      </c>
      <c r="H363" s="44">
        <v>1.84</v>
      </c>
      <c r="I363" s="44">
        <v>10000.07</v>
      </c>
      <c r="J363" s="44">
        <v>84.33</v>
      </c>
      <c r="K363" s="44">
        <v>10119670.84</v>
      </c>
      <c r="L363" s="44">
        <v>11048877.48</v>
      </c>
      <c r="M363" s="44">
        <v>929206.6400000006</v>
      </c>
      <c r="N363" s="45"/>
      <c r="O363" s="4" t="s">
        <v>146</v>
      </c>
      <c r="P363" s="5">
        <v>1</v>
      </c>
      <c r="Q363" s="4" t="s">
        <v>253</v>
      </c>
    </row>
    <row r="364" spans="1:17">
      <c r="A364" s="42">
        <v>22</v>
      </c>
      <c r="B364" s="43">
        <v>15</v>
      </c>
      <c r="C364" s="43">
        <v>0</v>
      </c>
      <c r="D364" s="43">
        <v>0</v>
      </c>
      <c r="E364" s="42" t="s">
        <v>10</v>
      </c>
      <c r="F364" s="42">
        <v>2025</v>
      </c>
      <c r="G364" s="42" t="s">
        <v>344</v>
      </c>
      <c r="H364" s="44">
        <v>1.2</v>
      </c>
      <c r="I364" s="44">
        <v>6672.31</v>
      </c>
      <c r="J364" s="44">
        <v>134.41</v>
      </c>
      <c r="K364" s="44">
        <v>10761902.25</v>
      </c>
      <c r="L364" s="44">
        <v>13314398.35</v>
      </c>
      <c r="M364" s="44">
        <v>2552496.0999999996</v>
      </c>
      <c r="N364" s="45"/>
      <c r="O364" s="4" t="s">
        <v>148</v>
      </c>
      <c r="P364" s="5">
        <v>1</v>
      </c>
      <c r="Q364" s="4" t="s">
        <v>213</v>
      </c>
    </row>
    <row r="365" spans="1:17">
      <c r="A365" s="42">
        <v>22</v>
      </c>
      <c r="B365" s="43">
        <v>15</v>
      </c>
      <c r="C365" s="43">
        <v>0</v>
      </c>
      <c r="D365" s="43">
        <v>0</v>
      </c>
      <c r="E365" s="42" t="s">
        <v>10</v>
      </c>
      <c r="F365" s="42">
        <v>2025</v>
      </c>
      <c r="G365" s="42" t="s">
        <v>345</v>
      </c>
      <c r="H365" s="44">
        <v>1.44</v>
      </c>
      <c r="I365" s="44">
        <v>7826.14</v>
      </c>
      <c r="J365" s="44">
        <v>150.96</v>
      </c>
      <c r="K365" s="44">
        <v>14177209.130000001</v>
      </c>
      <c r="L365" s="44">
        <v>17107634.390000001</v>
      </c>
      <c r="M365" s="44">
        <v>2930425.26</v>
      </c>
      <c r="N365" s="45"/>
      <c r="O365" s="4" t="s">
        <v>148</v>
      </c>
      <c r="P365" s="5">
        <v>1</v>
      </c>
      <c r="Q365" s="4" t="s">
        <v>213</v>
      </c>
    </row>
    <row r="366" spans="1:17">
      <c r="A366" s="42">
        <v>22</v>
      </c>
      <c r="B366" s="43">
        <v>15</v>
      </c>
      <c r="C366" s="43">
        <v>0</v>
      </c>
      <c r="D366" s="43">
        <v>0</v>
      </c>
      <c r="E366" s="42" t="s">
        <v>10</v>
      </c>
      <c r="F366" s="42">
        <v>2025</v>
      </c>
      <c r="G366" s="42" t="s">
        <v>346</v>
      </c>
      <c r="H366" s="44">
        <v>1.84</v>
      </c>
      <c r="I366" s="44">
        <v>10000.07</v>
      </c>
      <c r="J366" s="44">
        <v>448.55</v>
      </c>
      <c r="K366" s="44">
        <v>53826376.780000001</v>
      </c>
      <c r="L366" s="44">
        <v>62510058.600000001</v>
      </c>
      <c r="M366" s="44">
        <v>8683681.8200000003</v>
      </c>
      <c r="N366" s="45"/>
      <c r="O366" s="4" t="s">
        <v>148</v>
      </c>
      <c r="P366" s="5">
        <v>1</v>
      </c>
      <c r="Q366" s="4" t="s">
        <v>213</v>
      </c>
    </row>
    <row r="367" spans="1:17">
      <c r="A367" s="42">
        <v>22</v>
      </c>
      <c r="B367" s="43">
        <v>15</v>
      </c>
      <c r="C367" s="43">
        <v>1</v>
      </c>
      <c r="D367" s="43">
        <v>1</v>
      </c>
      <c r="E367" s="42" t="s">
        <v>51</v>
      </c>
      <c r="F367" s="42">
        <v>2025</v>
      </c>
      <c r="G367" s="42" t="s">
        <v>344</v>
      </c>
      <c r="H367" s="44">
        <v>1.2</v>
      </c>
      <c r="I367" s="44">
        <v>6672.31</v>
      </c>
      <c r="J367" s="44">
        <v>84.97</v>
      </c>
      <c r="K367" s="44">
        <v>6803354.1699999999</v>
      </c>
      <c r="L367" s="44">
        <v>7661180.7800000012</v>
      </c>
      <c r="M367" s="44">
        <v>857826.61000000127</v>
      </c>
      <c r="N367" s="45"/>
      <c r="O367" s="4" t="s">
        <v>146</v>
      </c>
      <c r="P367" s="5">
        <v>1</v>
      </c>
      <c r="Q367" s="4" t="s">
        <v>195</v>
      </c>
    </row>
    <row r="368" spans="1:17">
      <c r="A368" s="42">
        <v>22</v>
      </c>
      <c r="B368" s="43">
        <v>15</v>
      </c>
      <c r="C368" s="43">
        <v>1</v>
      </c>
      <c r="D368" s="43">
        <v>1</v>
      </c>
      <c r="E368" s="42" t="s">
        <v>51</v>
      </c>
      <c r="F368" s="42">
        <v>2025</v>
      </c>
      <c r="G368" s="42" t="s">
        <v>345</v>
      </c>
      <c r="H368" s="44">
        <v>1.44</v>
      </c>
      <c r="I368" s="44">
        <v>7826.14</v>
      </c>
      <c r="J368" s="44">
        <v>118.85</v>
      </c>
      <c r="K368" s="44">
        <v>11161640.869999999</v>
      </c>
      <c r="L368" s="44">
        <v>12390800.780000001</v>
      </c>
      <c r="M368" s="44">
        <v>1229159.910000002</v>
      </c>
      <c r="N368" s="45"/>
      <c r="O368" s="4" t="s">
        <v>146</v>
      </c>
      <c r="P368" s="5">
        <v>1</v>
      </c>
      <c r="Q368" s="4" t="s">
        <v>195</v>
      </c>
    </row>
    <row r="369" spans="1:17">
      <c r="A369" s="42">
        <v>22</v>
      </c>
      <c r="B369" s="43">
        <v>15</v>
      </c>
      <c r="C369" s="43">
        <v>1</v>
      </c>
      <c r="D369" s="43">
        <v>1</v>
      </c>
      <c r="E369" s="42" t="s">
        <v>51</v>
      </c>
      <c r="F369" s="42">
        <v>2025</v>
      </c>
      <c r="G369" s="42" t="s">
        <v>346</v>
      </c>
      <c r="H369" s="44">
        <v>1.84</v>
      </c>
      <c r="I369" s="44">
        <v>10000.07</v>
      </c>
      <c r="J369" s="44">
        <v>167.03</v>
      </c>
      <c r="K369" s="44">
        <v>20043740.309999999</v>
      </c>
      <c r="L369" s="44">
        <v>22085416.960000001</v>
      </c>
      <c r="M369" s="44">
        <v>2041676.6500000022</v>
      </c>
      <c r="N369" s="45"/>
      <c r="O369" s="4" t="s">
        <v>146</v>
      </c>
      <c r="P369" s="5">
        <v>1</v>
      </c>
      <c r="Q369" s="4" t="s">
        <v>195</v>
      </c>
    </row>
    <row r="370" spans="1:17">
      <c r="A370" s="42">
        <v>22</v>
      </c>
      <c r="B370" s="43">
        <v>15</v>
      </c>
      <c r="C370" s="43">
        <v>2</v>
      </c>
      <c r="D370" s="43">
        <v>1</v>
      </c>
      <c r="E370" s="42" t="s">
        <v>50</v>
      </c>
      <c r="F370" s="42">
        <v>2025</v>
      </c>
      <c r="G370" s="42" t="s">
        <v>344</v>
      </c>
      <c r="H370" s="44">
        <v>1.2</v>
      </c>
      <c r="I370" s="44">
        <v>6672.31</v>
      </c>
      <c r="J370" s="44">
        <v>132.30000000000001</v>
      </c>
      <c r="K370" s="44">
        <v>10592959.359999999</v>
      </c>
      <c r="L370" s="44">
        <v>12250521.5</v>
      </c>
      <c r="M370" s="44">
        <v>1657562.1400000006</v>
      </c>
      <c r="N370" s="45"/>
      <c r="O370" s="4" t="s">
        <v>146</v>
      </c>
      <c r="P370" s="5">
        <v>1</v>
      </c>
      <c r="Q370" s="4" t="s">
        <v>228</v>
      </c>
    </row>
    <row r="371" spans="1:17">
      <c r="A371" s="42">
        <v>22</v>
      </c>
      <c r="B371" s="43">
        <v>15</v>
      </c>
      <c r="C371" s="43">
        <v>2</v>
      </c>
      <c r="D371" s="43">
        <v>1</v>
      </c>
      <c r="E371" s="42" t="s">
        <v>50</v>
      </c>
      <c r="F371" s="42">
        <v>2025</v>
      </c>
      <c r="G371" s="42" t="s">
        <v>345</v>
      </c>
      <c r="H371" s="44">
        <v>1.44</v>
      </c>
      <c r="I371" s="44">
        <v>7826.14</v>
      </c>
      <c r="J371" s="44">
        <v>135.32</v>
      </c>
      <c r="K371" s="44">
        <v>12708399.18</v>
      </c>
      <c r="L371" s="44">
        <v>14661867.689999999</v>
      </c>
      <c r="M371" s="44">
        <v>1953468.5099999998</v>
      </c>
      <c r="N371" s="45"/>
      <c r="O371" s="4" t="s">
        <v>146</v>
      </c>
      <c r="P371" s="5">
        <v>1</v>
      </c>
      <c r="Q371" s="4" t="s">
        <v>228</v>
      </c>
    </row>
    <row r="372" spans="1:17">
      <c r="A372" s="42">
        <v>22</v>
      </c>
      <c r="B372" s="43">
        <v>15</v>
      </c>
      <c r="C372" s="43">
        <v>2</v>
      </c>
      <c r="D372" s="43">
        <v>1</v>
      </c>
      <c r="E372" s="42" t="s">
        <v>50</v>
      </c>
      <c r="F372" s="42">
        <v>2025</v>
      </c>
      <c r="G372" s="42" t="s">
        <v>346</v>
      </c>
      <c r="H372" s="44">
        <v>1.84</v>
      </c>
      <c r="I372" s="44">
        <v>10000.07</v>
      </c>
      <c r="J372" s="44">
        <v>318.17</v>
      </c>
      <c r="K372" s="44">
        <v>38180667.259999998</v>
      </c>
      <c r="L372" s="44">
        <v>42256939.640000001</v>
      </c>
      <c r="M372" s="44">
        <v>4076272.3800000027</v>
      </c>
      <c r="N372" s="45"/>
      <c r="O372" s="4" t="s">
        <v>146</v>
      </c>
      <c r="P372" s="5">
        <v>1</v>
      </c>
      <c r="Q372" s="4" t="s">
        <v>228</v>
      </c>
    </row>
    <row r="373" spans="1:17">
      <c r="A373" s="42">
        <v>22</v>
      </c>
      <c r="B373" s="43">
        <v>15</v>
      </c>
      <c r="C373" s="43">
        <v>3</v>
      </c>
      <c r="D373" s="43">
        <v>1</v>
      </c>
      <c r="E373" s="42" t="s">
        <v>44</v>
      </c>
      <c r="F373" s="42">
        <v>2025</v>
      </c>
      <c r="G373" s="42" t="s">
        <v>344</v>
      </c>
      <c r="H373" s="44">
        <v>1.2</v>
      </c>
      <c r="I373" s="44">
        <v>6672.31</v>
      </c>
      <c r="J373" s="44">
        <v>59.38</v>
      </c>
      <c r="K373" s="44">
        <v>4754421.21</v>
      </c>
      <c r="L373" s="44">
        <v>5174779.24</v>
      </c>
      <c r="M373" s="44">
        <v>420358.03000000026</v>
      </c>
      <c r="N373" s="45"/>
      <c r="O373" s="4" t="s">
        <v>146</v>
      </c>
      <c r="P373" s="5">
        <v>1</v>
      </c>
      <c r="Q373" s="4" t="s">
        <v>197</v>
      </c>
    </row>
    <row r="374" spans="1:17">
      <c r="A374" s="42">
        <v>22</v>
      </c>
      <c r="B374" s="43">
        <v>15</v>
      </c>
      <c r="C374" s="43">
        <v>3</v>
      </c>
      <c r="D374" s="43">
        <v>1</v>
      </c>
      <c r="E374" s="42" t="s">
        <v>44</v>
      </c>
      <c r="F374" s="42">
        <v>2025</v>
      </c>
      <c r="G374" s="42" t="s">
        <v>345</v>
      </c>
      <c r="H374" s="44">
        <v>1.44</v>
      </c>
      <c r="I374" s="44">
        <v>7826.14</v>
      </c>
      <c r="J374" s="44">
        <v>108.02</v>
      </c>
      <c r="K374" s="44">
        <v>10144555.710000001</v>
      </c>
      <c r="L374" s="44">
        <v>11111787.5</v>
      </c>
      <c r="M374" s="44">
        <v>967231.78999999911</v>
      </c>
      <c r="N374" s="45"/>
      <c r="O374" s="4" t="s">
        <v>146</v>
      </c>
      <c r="P374" s="5">
        <v>1</v>
      </c>
      <c r="Q374" s="4" t="s">
        <v>197</v>
      </c>
    </row>
    <row r="375" spans="1:17">
      <c r="A375" s="42">
        <v>22</v>
      </c>
      <c r="B375" s="43">
        <v>15</v>
      </c>
      <c r="C375" s="43">
        <v>3</v>
      </c>
      <c r="D375" s="43">
        <v>1</v>
      </c>
      <c r="E375" s="42" t="s">
        <v>44</v>
      </c>
      <c r="F375" s="42">
        <v>2025</v>
      </c>
      <c r="G375" s="42" t="s">
        <v>346</v>
      </c>
      <c r="H375" s="44">
        <v>1.84</v>
      </c>
      <c r="I375" s="44">
        <v>10000.07</v>
      </c>
      <c r="J375" s="44">
        <v>240.3</v>
      </c>
      <c r="K375" s="44">
        <v>28836201.850000001</v>
      </c>
      <c r="L375" s="44">
        <v>31055194.16</v>
      </c>
      <c r="M375" s="44">
        <v>2218992.3099999987</v>
      </c>
      <c r="N375" s="45"/>
      <c r="O375" s="4" t="s">
        <v>146</v>
      </c>
      <c r="P375" s="5">
        <v>1</v>
      </c>
      <c r="Q375" s="4" t="s">
        <v>197</v>
      </c>
    </row>
    <row r="376" spans="1:17">
      <c r="A376" s="42">
        <v>22</v>
      </c>
      <c r="B376" s="43">
        <v>15</v>
      </c>
      <c r="C376" s="43">
        <v>4</v>
      </c>
      <c r="D376" s="43">
        <v>2</v>
      </c>
      <c r="E376" s="42" t="s">
        <v>138</v>
      </c>
      <c r="F376" s="42">
        <v>2025</v>
      </c>
      <c r="G376" s="42" t="s">
        <v>344</v>
      </c>
      <c r="H376" s="44">
        <v>1.2</v>
      </c>
      <c r="I376" s="44">
        <v>6672.31</v>
      </c>
      <c r="J376" s="44">
        <v>13.46</v>
      </c>
      <c r="K376" s="44">
        <v>1077711.51</v>
      </c>
      <c r="L376" s="44">
        <v>1158134.1000000001</v>
      </c>
      <c r="M376" s="44">
        <v>80422.590000000084</v>
      </c>
      <c r="N376" s="45"/>
      <c r="O376" s="4" t="s">
        <v>146</v>
      </c>
      <c r="P376" s="5">
        <v>1</v>
      </c>
      <c r="Q376" s="4" t="s">
        <v>185</v>
      </c>
    </row>
    <row r="377" spans="1:17">
      <c r="A377" s="42">
        <v>22</v>
      </c>
      <c r="B377" s="43">
        <v>15</v>
      </c>
      <c r="C377" s="43">
        <v>4</v>
      </c>
      <c r="D377" s="43">
        <v>2</v>
      </c>
      <c r="E377" s="42" t="s">
        <v>138</v>
      </c>
      <c r="F377" s="42">
        <v>2025</v>
      </c>
      <c r="G377" s="42" t="s">
        <v>345</v>
      </c>
      <c r="H377" s="44">
        <v>1.44</v>
      </c>
      <c r="I377" s="44">
        <v>7826.14</v>
      </c>
      <c r="J377" s="44">
        <v>17.739999999999998</v>
      </c>
      <c r="K377" s="44">
        <v>1666028.68</v>
      </c>
      <c r="L377" s="44">
        <v>1882206.33</v>
      </c>
      <c r="M377" s="44">
        <v>216177.65000000014</v>
      </c>
      <c r="N377" s="45"/>
      <c r="O377" s="4" t="s">
        <v>146</v>
      </c>
      <c r="P377" s="5">
        <v>1</v>
      </c>
      <c r="Q377" s="4" t="s">
        <v>185</v>
      </c>
    </row>
    <row r="378" spans="1:17">
      <c r="A378" s="42">
        <v>22</v>
      </c>
      <c r="B378" s="43">
        <v>15</v>
      </c>
      <c r="C378" s="43">
        <v>4</v>
      </c>
      <c r="D378" s="43">
        <v>2</v>
      </c>
      <c r="E378" s="42" t="s">
        <v>138</v>
      </c>
      <c r="F378" s="42">
        <v>2025</v>
      </c>
      <c r="G378" s="42" t="s">
        <v>346</v>
      </c>
      <c r="H378" s="44">
        <v>1.84</v>
      </c>
      <c r="I378" s="44">
        <v>10000.07</v>
      </c>
      <c r="J378" s="44">
        <v>35.17</v>
      </c>
      <c r="K378" s="44">
        <v>4220429.54</v>
      </c>
      <c r="L378" s="44">
        <v>4505246.53</v>
      </c>
      <c r="M378" s="44">
        <v>284816.99000000022</v>
      </c>
      <c r="N378" s="45"/>
      <c r="O378" s="4" t="s">
        <v>146</v>
      </c>
      <c r="P378" s="5">
        <v>1</v>
      </c>
      <c r="Q378" s="4" t="s">
        <v>185</v>
      </c>
    </row>
    <row r="379" spans="1:17">
      <c r="A379" s="42">
        <v>22</v>
      </c>
      <c r="B379" s="43">
        <v>15</v>
      </c>
      <c r="C379" s="43">
        <v>5</v>
      </c>
      <c r="D379" s="43">
        <v>2</v>
      </c>
      <c r="E379" s="42" t="s">
        <v>130</v>
      </c>
      <c r="F379" s="42">
        <v>2025</v>
      </c>
      <c r="G379" s="42" t="s">
        <v>344</v>
      </c>
      <c r="H379" s="44">
        <v>1.2</v>
      </c>
      <c r="I379" s="44">
        <v>6672.31</v>
      </c>
      <c r="J379" s="44">
        <v>19.38</v>
      </c>
      <c r="K379" s="44">
        <v>1551712.41</v>
      </c>
      <c r="L379" s="44">
        <v>1830441.27</v>
      </c>
      <c r="M379" s="44">
        <v>278728.8600000001</v>
      </c>
      <c r="N379" s="45"/>
      <c r="O379" s="4" t="s">
        <v>146</v>
      </c>
      <c r="P379" s="5">
        <v>1</v>
      </c>
      <c r="Q379" s="4" t="s">
        <v>203</v>
      </c>
    </row>
    <row r="380" spans="1:17">
      <c r="A380" s="42">
        <v>22</v>
      </c>
      <c r="B380" s="43">
        <v>15</v>
      </c>
      <c r="C380" s="43">
        <v>5</v>
      </c>
      <c r="D380" s="43">
        <v>2</v>
      </c>
      <c r="E380" s="42" t="s">
        <v>130</v>
      </c>
      <c r="F380" s="42">
        <v>2025</v>
      </c>
      <c r="G380" s="42" t="s">
        <v>345</v>
      </c>
      <c r="H380" s="44">
        <v>1.44</v>
      </c>
      <c r="I380" s="44">
        <v>7826.14</v>
      </c>
      <c r="J380" s="44">
        <v>28.13</v>
      </c>
      <c r="K380" s="44">
        <v>2641791.8199999998</v>
      </c>
      <c r="L380" s="44">
        <v>2965920.38</v>
      </c>
      <c r="M380" s="44">
        <v>324128.56000000006</v>
      </c>
      <c r="N380" s="45"/>
      <c r="O380" s="4" t="s">
        <v>146</v>
      </c>
      <c r="P380" s="5">
        <v>1</v>
      </c>
      <c r="Q380" s="4" t="s">
        <v>203</v>
      </c>
    </row>
    <row r="381" spans="1:17">
      <c r="A381" s="42">
        <v>22</v>
      </c>
      <c r="B381" s="43">
        <v>15</v>
      </c>
      <c r="C381" s="43">
        <v>5</v>
      </c>
      <c r="D381" s="43">
        <v>2</v>
      </c>
      <c r="E381" s="42" t="s">
        <v>130</v>
      </c>
      <c r="F381" s="42">
        <v>2025</v>
      </c>
      <c r="G381" s="42" t="s">
        <v>346</v>
      </c>
      <c r="H381" s="44">
        <v>1.84</v>
      </c>
      <c r="I381" s="44">
        <v>10000.07</v>
      </c>
      <c r="J381" s="44">
        <v>60.57</v>
      </c>
      <c r="K381" s="44">
        <v>7268450.8799999999</v>
      </c>
      <c r="L381" s="44">
        <v>7834667.2800000003</v>
      </c>
      <c r="M381" s="44">
        <v>566216.40000000037</v>
      </c>
      <c r="N381" s="45"/>
      <c r="O381" s="4" t="s">
        <v>146</v>
      </c>
      <c r="P381" s="5">
        <v>1</v>
      </c>
      <c r="Q381" s="4" t="s">
        <v>203</v>
      </c>
    </row>
    <row r="382" spans="1:17">
      <c r="A382" s="42">
        <v>22</v>
      </c>
      <c r="B382" s="43">
        <v>15</v>
      </c>
      <c r="C382" s="43">
        <v>6</v>
      </c>
      <c r="D382" s="43">
        <v>2</v>
      </c>
      <c r="E382" s="42" t="s">
        <v>117</v>
      </c>
      <c r="F382" s="42">
        <v>2025</v>
      </c>
      <c r="G382" s="42" t="s">
        <v>344</v>
      </c>
      <c r="H382" s="44">
        <v>1.2</v>
      </c>
      <c r="I382" s="44">
        <v>6672.31</v>
      </c>
      <c r="J382" s="44">
        <v>33.020000000000003</v>
      </c>
      <c r="K382" s="44">
        <v>2643836.11</v>
      </c>
      <c r="L382" s="44">
        <v>2840450.64</v>
      </c>
      <c r="M382" s="44">
        <v>196614.53000000026</v>
      </c>
      <c r="N382" s="45"/>
      <c r="O382" s="4" t="s">
        <v>146</v>
      </c>
      <c r="P382" s="5">
        <v>1</v>
      </c>
      <c r="Q382" s="4" t="s">
        <v>173</v>
      </c>
    </row>
    <row r="383" spans="1:17">
      <c r="A383" s="42">
        <v>22</v>
      </c>
      <c r="B383" s="43">
        <v>15</v>
      </c>
      <c r="C383" s="43">
        <v>6</v>
      </c>
      <c r="D383" s="43">
        <v>2</v>
      </c>
      <c r="E383" s="42" t="s">
        <v>117</v>
      </c>
      <c r="F383" s="42">
        <v>2025</v>
      </c>
      <c r="G383" s="42" t="s">
        <v>345</v>
      </c>
      <c r="H383" s="44">
        <v>1.44</v>
      </c>
      <c r="I383" s="44">
        <v>7826.14</v>
      </c>
      <c r="J383" s="44">
        <v>30.57</v>
      </c>
      <c r="K383" s="44">
        <v>2870941.2</v>
      </c>
      <c r="L383" s="44">
        <v>3034797.56</v>
      </c>
      <c r="M383" s="44">
        <v>163856.35999999987</v>
      </c>
      <c r="N383" s="45"/>
      <c r="O383" s="4" t="s">
        <v>146</v>
      </c>
      <c r="P383" s="5">
        <v>1</v>
      </c>
      <c r="Q383" s="4" t="s">
        <v>173</v>
      </c>
    </row>
    <row r="384" spans="1:17">
      <c r="A384" s="42">
        <v>22</v>
      </c>
      <c r="B384" s="43">
        <v>15</v>
      </c>
      <c r="C384" s="43">
        <v>6</v>
      </c>
      <c r="D384" s="43">
        <v>2</v>
      </c>
      <c r="E384" s="42" t="s">
        <v>117</v>
      </c>
      <c r="F384" s="42">
        <v>2025</v>
      </c>
      <c r="G384" s="42" t="s">
        <v>346</v>
      </c>
      <c r="H384" s="44">
        <v>1.84</v>
      </c>
      <c r="I384" s="44">
        <v>10000.07</v>
      </c>
      <c r="J384" s="44">
        <v>65.38</v>
      </c>
      <c r="K384" s="44">
        <v>7845654.9199999999</v>
      </c>
      <c r="L384" s="44">
        <v>7867898.2300000004</v>
      </c>
      <c r="M384" s="44">
        <v>22243.310000000522</v>
      </c>
      <c r="N384" s="45"/>
      <c r="O384" s="4" t="s">
        <v>146</v>
      </c>
      <c r="P384" s="5">
        <v>1</v>
      </c>
      <c r="Q384" s="4" t="s">
        <v>173</v>
      </c>
    </row>
    <row r="385" spans="1:17">
      <c r="A385" s="42">
        <v>22</v>
      </c>
      <c r="B385" s="43">
        <v>15</v>
      </c>
      <c r="C385" s="43">
        <v>7</v>
      </c>
      <c r="D385" s="43">
        <v>2</v>
      </c>
      <c r="E385" s="42" t="s">
        <v>112</v>
      </c>
      <c r="F385" s="42">
        <v>2025</v>
      </c>
      <c r="G385" s="42" t="s">
        <v>344</v>
      </c>
      <c r="H385" s="44">
        <v>1.2</v>
      </c>
      <c r="I385" s="44">
        <v>6672.31</v>
      </c>
      <c r="J385" s="44">
        <v>79.48</v>
      </c>
      <c r="K385" s="44">
        <v>6363782.3899999997</v>
      </c>
      <c r="L385" s="44">
        <v>7851840.3300000001</v>
      </c>
      <c r="M385" s="44">
        <v>1488057.9400000004</v>
      </c>
      <c r="N385" s="45"/>
      <c r="O385" s="4" t="s">
        <v>146</v>
      </c>
      <c r="P385" s="5">
        <v>1</v>
      </c>
      <c r="Q385" s="4" t="s">
        <v>280</v>
      </c>
    </row>
    <row r="386" spans="1:17">
      <c r="A386" s="42">
        <v>22</v>
      </c>
      <c r="B386" s="43">
        <v>15</v>
      </c>
      <c r="C386" s="43">
        <v>7</v>
      </c>
      <c r="D386" s="43">
        <v>2</v>
      </c>
      <c r="E386" s="42" t="s">
        <v>112</v>
      </c>
      <c r="F386" s="42">
        <v>2025</v>
      </c>
      <c r="G386" s="42" t="s">
        <v>345</v>
      </c>
      <c r="H386" s="44">
        <v>1.44</v>
      </c>
      <c r="I386" s="44">
        <v>7826.14</v>
      </c>
      <c r="J386" s="44">
        <v>78.5</v>
      </c>
      <c r="K386" s="44">
        <v>7372223.8799999999</v>
      </c>
      <c r="L386" s="44">
        <v>8312954.5999999996</v>
      </c>
      <c r="M386" s="44">
        <v>940730.71999999974</v>
      </c>
      <c r="N386" s="45"/>
      <c r="O386" s="4" t="s">
        <v>146</v>
      </c>
      <c r="P386" s="5">
        <v>1</v>
      </c>
      <c r="Q386" s="4" t="s">
        <v>280</v>
      </c>
    </row>
    <row r="387" spans="1:17">
      <c r="A387" s="42">
        <v>22</v>
      </c>
      <c r="B387" s="43">
        <v>15</v>
      </c>
      <c r="C387" s="43">
        <v>7</v>
      </c>
      <c r="D387" s="43">
        <v>2</v>
      </c>
      <c r="E387" s="42" t="s">
        <v>112</v>
      </c>
      <c r="F387" s="42">
        <v>2025</v>
      </c>
      <c r="G387" s="42" t="s">
        <v>346</v>
      </c>
      <c r="H387" s="44">
        <v>1.84</v>
      </c>
      <c r="I387" s="44">
        <v>10000.07</v>
      </c>
      <c r="J387" s="44">
        <v>120.45</v>
      </c>
      <c r="K387" s="44">
        <v>14454101.18</v>
      </c>
      <c r="L387" s="44">
        <v>16260587.4</v>
      </c>
      <c r="M387" s="44">
        <v>1806486.2200000007</v>
      </c>
      <c r="N387" s="45"/>
      <c r="O387" s="4" t="s">
        <v>146</v>
      </c>
      <c r="P387" s="5">
        <v>1</v>
      </c>
      <c r="Q387" s="4" t="s">
        <v>280</v>
      </c>
    </row>
    <row r="388" spans="1:17">
      <c r="A388" s="42">
        <v>22</v>
      </c>
      <c r="B388" s="43">
        <v>15</v>
      </c>
      <c r="C388" s="43">
        <v>8</v>
      </c>
      <c r="D388" s="43">
        <v>2</v>
      </c>
      <c r="E388" s="42" t="s">
        <v>64</v>
      </c>
      <c r="F388" s="42">
        <v>2025</v>
      </c>
      <c r="G388" s="42" t="s">
        <v>344</v>
      </c>
      <c r="H388" s="44">
        <v>1.2</v>
      </c>
      <c r="I388" s="44">
        <v>6672.31</v>
      </c>
      <c r="J388" s="44">
        <v>25.21</v>
      </c>
      <c r="K388" s="44">
        <v>2018507.22</v>
      </c>
      <c r="L388" s="44">
        <v>2448401.16</v>
      </c>
      <c r="M388" s="44">
        <v>429893.94000000018</v>
      </c>
      <c r="N388" s="45"/>
      <c r="O388" s="4" t="s">
        <v>146</v>
      </c>
      <c r="P388" s="5">
        <v>1</v>
      </c>
      <c r="Q388" s="4" t="s">
        <v>174</v>
      </c>
    </row>
    <row r="389" spans="1:17">
      <c r="A389" s="42">
        <v>22</v>
      </c>
      <c r="B389" s="43">
        <v>15</v>
      </c>
      <c r="C389" s="43">
        <v>8</v>
      </c>
      <c r="D389" s="43">
        <v>2</v>
      </c>
      <c r="E389" s="42" t="s">
        <v>64</v>
      </c>
      <c r="F389" s="42">
        <v>2025</v>
      </c>
      <c r="G389" s="42" t="s">
        <v>345</v>
      </c>
      <c r="H389" s="44">
        <v>1.44</v>
      </c>
      <c r="I389" s="44">
        <v>7826.14</v>
      </c>
      <c r="J389" s="44">
        <v>30.26</v>
      </c>
      <c r="K389" s="44">
        <v>2841827.96</v>
      </c>
      <c r="L389" s="44">
        <v>3058237.45</v>
      </c>
      <c r="M389" s="44">
        <v>216409.49000000022</v>
      </c>
      <c r="N389" s="45"/>
      <c r="O389" s="4" t="s">
        <v>146</v>
      </c>
      <c r="P389" s="5">
        <v>1</v>
      </c>
      <c r="Q389" s="4" t="s">
        <v>174</v>
      </c>
    </row>
    <row r="390" spans="1:17">
      <c r="A390" s="42">
        <v>22</v>
      </c>
      <c r="B390" s="43">
        <v>15</v>
      </c>
      <c r="C390" s="43">
        <v>8</v>
      </c>
      <c r="D390" s="43">
        <v>2</v>
      </c>
      <c r="E390" s="42" t="s">
        <v>64</v>
      </c>
      <c r="F390" s="42">
        <v>2025</v>
      </c>
      <c r="G390" s="42" t="s">
        <v>346</v>
      </c>
      <c r="H390" s="44">
        <v>1.84</v>
      </c>
      <c r="I390" s="44">
        <v>10000.07</v>
      </c>
      <c r="J390" s="44">
        <v>110.62</v>
      </c>
      <c r="K390" s="44">
        <v>13274492.92</v>
      </c>
      <c r="L390" s="44">
        <v>14232755.4</v>
      </c>
      <c r="M390" s="44">
        <v>958262.48000000045</v>
      </c>
      <c r="N390" s="45"/>
      <c r="O390" s="4" t="s">
        <v>146</v>
      </c>
      <c r="P390" s="5">
        <v>1</v>
      </c>
      <c r="Q390" s="4" t="s">
        <v>174</v>
      </c>
    </row>
    <row r="391" spans="1:17">
      <c r="A391" s="42">
        <v>22</v>
      </c>
      <c r="B391" s="43">
        <v>15</v>
      </c>
      <c r="C391" s="43">
        <v>9</v>
      </c>
      <c r="D391" s="43">
        <v>2</v>
      </c>
      <c r="E391" s="42" t="s">
        <v>75</v>
      </c>
      <c r="F391" s="42">
        <v>2025</v>
      </c>
      <c r="G391" s="42" t="s">
        <v>344</v>
      </c>
      <c r="H391" s="44">
        <v>1.2</v>
      </c>
      <c r="I391" s="44">
        <v>6672.31</v>
      </c>
      <c r="J391" s="44">
        <v>74.510000000000005</v>
      </c>
      <c r="K391" s="44">
        <v>5965845.8200000003</v>
      </c>
      <c r="L391" s="44">
        <v>6550772.3700000001</v>
      </c>
      <c r="M391" s="44">
        <v>584926.54999999981</v>
      </c>
      <c r="N391" s="45"/>
      <c r="O391" s="4" t="s">
        <v>146</v>
      </c>
      <c r="P391" s="5">
        <v>1</v>
      </c>
      <c r="Q391" s="4" t="s">
        <v>232</v>
      </c>
    </row>
    <row r="392" spans="1:17">
      <c r="A392" s="42">
        <v>22</v>
      </c>
      <c r="B392" s="43">
        <v>15</v>
      </c>
      <c r="C392" s="43">
        <v>9</v>
      </c>
      <c r="D392" s="43">
        <v>2</v>
      </c>
      <c r="E392" s="42" t="s">
        <v>75</v>
      </c>
      <c r="F392" s="42">
        <v>2025</v>
      </c>
      <c r="G392" s="42" t="s">
        <v>345</v>
      </c>
      <c r="H392" s="44">
        <v>1.44</v>
      </c>
      <c r="I392" s="44">
        <v>7826.14</v>
      </c>
      <c r="J392" s="44">
        <v>67.05</v>
      </c>
      <c r="K392" s="44">
        <v>6296912.2400000002</v>
      </c>
      <c r="L392" s="44">
        <v>6780980.1500000004</v>
      </c>
      <c r="M392" s="44">
        <v>484067.91000000015</v>
      </c>
      <c r="N392" s="45"/>
      <c r="O392" s="4" t="s">
        <v>146</v>
      </c>
      <c r="P392" s="5">
        <v>1</v>
      </c>
      <c r="Q392" s="4" t="s">
        <v>232</v>
      </c>
    </row>
    <row r="393" spans="1:17">
      <c r="A393" s="42">
        <v>22</v>
      </c>
      <c r="B393" s="43">
        <v>15</v>
      </c>
      <c r="C393" s="43">
        <v>9</v>
      </c>
      <c r="D393" s="43">
        <v>2</v>
      </c>
      <c r="E393" s="42" t="s">
        <v>75</v>
      </c>
      <c r="F393" s="42">
        <v>2025</v>
      </c>
      <c r="G393" s="42" t="s">
        <v>346</v>
      </c>
      <c r="H393" s="44">
        <v>1.84</v>
      </c>
      <c r="I393" s="44">
        <v>10000.07</v>
      </c>
      <c r="J393" s="44">
        <v>137.03</v>
      </c>
      <c r="K393" s="44">
        <v>16443715.109999999</v>
      </c>
      <c r="L393" s="44">
        <v>17195112.120000001</v>
      </c>
      <c r="M393" s="44">
        <v>751397.01000000164</v>
      </c>
      <c r="N393" s="45"/>
      <c r="O393" s="4" t="s">
        <v>146</v>
      </c>
      <c r="P393" s="5">
        <v>1</v>
      </c>
      <c r="Q393" s="4" t="s">
        <v>232</v>
      </c>
    </row>
    <row r="394" spans="1:17">
      <c r="A394" s="42">
        <v>22</v>
      </c>
      <c r="B394" s="43">
        <v>15</v>
      </c>
      <c r="C394" s="43">
        <v>10</v>
      </c>
      <c r="D394" s="43">
        <v>2</v>
      </c>
      <c r="E394" s="42" t="s">
        <v>67</v>
      </c>
      <c r="F394" s="42">
        <v>2025</v>
      </c>
      <c r="G394" s="42" t="s">
        <v>344</v>
      </c>
      <c r="H394" s="44">
        <v>1.2</v>
      </c>
      <c r="I394" s="44">
        <v>6672.31</v>
      </c>
      <c r="J394" s="44">
        <v>83.68</v>
      </c>
      <c r="K394" s="44">
        <v>6700066.8099999996</v>
      </c>
      <c r="L394" s="44">
        <v>7200190.1900000004</v>
      </c>
      <c r="M394" s="44">
        <v>500123.38000000082</v>
      </c>
      <c r="N394" s="45"/>
      <c r="O394" s="4" t="s">
        <v>146</v>
      </c>
      <c r="P394" s="5">
        <v>1</v>
      </c>
      <c r="Q394" s="4" t="s">
        <v>177</v>
      </c>
    </row>
    <row r="395" spans="1:17">
      <c r="A395" s="42">
        <v>22</v>
      </c>
      <c r="B395" s="43">
        <v>15</v>
      </c>
      <c r="C395" s="43">
        <v>10</v>
      </c>
      <c r="D395" s="43">
        <v>2</v>
      </c>
      <c r="E395" s="42" t="s">
        <v>67</v>
      </c>
      <c r="F395" s="42">
        <v>2025</v>
      </c>
      <c r="G395" s="42" t="s">
        <v>345</v>
      </c>
      <c r="H395" s="44">
        <v>1.44</v>
      </c>
      <c r="I395" s="44">
        <v>7826.14</v>
      </c>
      <c r="J395" s="44">
        <v>105.89</v>
      </c>
      <c r="K395" s="44">
        <v>9944519.5800000001</v>
      </c>
      <c r="L395" s="44">
        <v>10943457.9</v>
      </c>
      <c r="M395" s="44">
        <v>998938.3200000003</v>
      </c>
      <c r="N395" s="45"/>
      <c r="O395" s="4" t="s">
        <v>146</v>
      </c>
      <c r="P395" s="5">
        <v>1</v>
      </c>
      <c r="Q395" s="4" t="s">
        <v>177</v>
      </c>
    </row>
    <row r="396" spans="1:17">
      <c r="A396" s="42">
        <v>22</v>
      </c>
      <c r="B396" s="43">
        <v>15</v>
      </c>
      <c r="C396" s="43">
        <v>10</v>
      </c>
      <c r="D396" s="43">
        <v>2</v>
      </c>
      <c r="E396" s="42" t="s">
        <v>67</v>
      </c>
      <c r="F396" s="42">
        <v>2025</v>
      </c>
      <c r="G396" s="42" t="s">
        <v>346</v>
      </c>
      <c r="H396" s="44">
        <v>1.84</v>
      </c>
      <c r="I396" s="44">
        <v>10000.07</v>
      </c>
      <c r="J396" s="44">
        <v>200.48</v>
      </c>
      <c r="K396" s="44">
        <v>24057768.399999999</v>
      </c>
      <c r="L396" s="44">
        <v>26733121.530000001</v>
      </c>
      <c r="M396" s="44">
        <v>2675353.1300000027</v>
      </c>
      <c r="N396" s="45"/>
      <c r="O396" s="4" t="s">
        <v>146</v>
      </c>
      <c r="P396" s="5">
        <v>1</v>
      </c>
      <c r="Q396" s="4" t="s">
        <v>177</v>
      </c>
    </row>
    <row r="397" spans="1:17">
      <c r="A397" s="42">
        <v>22</v>
      </c>
      <c r="B397" s="43">
        <v>16</v>
      </c>
      <c r="C397" s="43">
        <v>0</v>
      </c>
      <c r="D397" s="43">
        <v>0</v>
      </c>
      <c r="E397" s="42" t="s">
        <v>13</v>
      </c>
      <c r="F397" s="42">
        <v>2025</v>
      </c>
      <c r="G397" s="42" t="s">
        <v>344</v>
      </c>
      <c r="H397" s="44">
        <v>1.2</v>
      </c>
      <c r="I397" s="44">
        <v>6672.31</v>
      </c>
      <c r="J397" s="44">
        <v>17.510000000000002</v>
      </c>
      <c r="K397" s="44">
        <v>1401985.78</v>
      </c>
      <c r="L397" s="44">
        <v>1825425.89</v>
      </c>
      <c r="M397" s="44">
        <v>423440.10999999987</v>
      </c>
      <c r="N397" s="45"/>
      <c r="O397" s="4" t="s">
        <v>148</v>
      </c>
      <c r="P397" s="5">
        <v>1</v>
      </c>
      <c r="Q397" s="4" t="s">
        <v>212</v>
      </c>
    </row>
    <row r="398" spans="1:17">
      <c r="A398" s="42">
        <v>22</v>
      </c>
      <c r="B398" s="43">
        <v>16</v>
      </c>
      <c r="C398" s="43">
        <v>0</v>
      </c>
      <c r="D398" s="43">
        <v>0</v>
      </c>
      <c r="E398" s="42" t="s">
        <v>13</v>
      </c>
      <c r="F398" s="42">
        <v>2025</v>
      </c>
      <c r="G398" s="42" t="s">
        <v>345</v>
      </c>
      <c r="H398" s="44">
        <v>1.44</v>
      </c>
      <c r="I398" s="44">
        <v>7826.14</v>
      </c>
      <c r="J398" s="44">
        <v>18.29</v>
      </c>
      <c r="K398" s="44">
        <v>1717681.21</v>
      </c>
      <c r="L398" s="44">
        <v>2113382.11</v>
      </c>
      <c r="M398" s="44">
        <v>395700.89999999991</v>
      </c>
      <c r="N398" s="45"/>
      <c r="O398" s="4" t="s">
        <v>148</v>
      </c>
      <c r="P398" s="5">
        <v>1</v>
      </c>
      <c r="Q398" s="4" t="s">
        <v>212</v>
      </c>
    </row>
    <row r="399" spans="1:17">
      <c r="A399" s="42">
        <v>22</v>
      </c>
      <c r="B399" s="43">
        <v>16</v>
      </c>
      <c r="C399" s="43">
        <v>0</v>
      </c>
      <c r="D399" s="43">
        <v>0</v>
      </c>
      <c r="E399" s="42" t="s">
        <v>13</v>
      </c>
      <c r="F399" s="42">
        <v>2025</v>
      </c>
      <c r="G399" s="42" t="s">
        <v>346</v>
      </c>
      <c r="H399" s="44">
        <v>1.84</v>
      </c>
      <c r="I399" s="44">
        <v>10000.07</v>
      </c>
      <c r="J399" s="44">
        <v>121.26</v>
      </c>
      <c r="K399" s="44">
        <v>14551301.859999999</v>
      </c>
      <c r="L399" s="44">
        <v>16385963.560000001</v>
      </c>
      <c r="M399" s="44">
        <v>1834661.7000000011</v>
      </c>
      <c r="N399" s="45"/>
      <c r="O399" s="4" t="s">
        <v>148</v>
      </c>
      <c r="P399" s="5">
        <v>1</v>
      </c>
      <c r="Q399" s="4" t="s">
        <v>212</v>
      </c>
    </row>
    <row r="400" spans="1:17">
      <c r="A400" s="42">
        <v>22</v>
      </c>
      <c r="B400" s="43">
        <v>16</v>
      </c>
      <c r="C400" s="43">
        <v>1</v>
      </c>
      <c r="D400" s="43">
        <v>3</v>
      </c>
      <c r="E400" s="42" t="s">
        <v>36</v>
      </c>
      <c r="F400" s="42">
        <v>2025</v>
      </c>
      <c r="G400" s="42" t="s">
        <v>344</v>
      </c>
      <c r="H400" s="44">
        <v>1.2</v>
      </c>
      <c r="I400" s="44">
        <v>6672.31</v>
      </c>
      <c r="J400" s="44">
        <v>18.2</v>
      </c>
      <c r="K400" s="44">
        <v>1457232.5</v>
      </c>
      <c r="L400" s="44">
        <v>1698069.63</v>
      </c>
      <c r="M400" s="44">
        <v>240837.12999999989</v>
      </c>
      <c r="N400" s="45"/>
      <c r="O400" s="4" t="s">
        <v>146</v>
      </c>
      <c r="P400" s="5">
        <v>1</v>
      </c>
      <c r="Q400" s="4" t="s">
        <v>256</v>
      </c>
    </row>
    <row r="401" spans="1:17">
      <c r="A401" s="42">
        <v>22</v>
      </c>
      <c r="B401" s="43">
        <v>16</v>
      </c>
      <c r="C401" s="43">
        <v>1</v>
      </c>
      <c r="D401" s="43">
        <v>3</v>
      </c>
      <c r="E401" s="42" t="s">
        <v>36</v>
      </c>
      <c r="F401" s="42">
        <v>2025</v>
      </c>
      <c r="G401" s="42" t="s">
        <v>345</v>
      </c>
      <c r="H401" s="44">
        <v>1.44</v>
      </c>
      <c r="I401" s="44">
        <v>7826.14</v>
      </c>
      <c r="J401" s="44">
        <v>7.7</v>
      </c>
      <c r="K401" s="44">
        <v>723135.34</v>
      </c>
      <c r="L401" s="44">
        <v>775836.18</v>
      </c>
      <c r="M401" s="44">
        <v>52700.840000000084</v>
      </c>
      <c r="N401" s="45"/>
      <c r="O401" s="4" t="s">
        <v>146</v>
      </c>
      <c r="P401" s="5">
        <v>1</v>
      </c>
      <c r="Q401" s="4" t="s">
        <v>256</v>
      </c>
    </row>
    <row r="402" spans="1:17">
      <c r="A402" s="42">
        <v>22</v>
      </c>
      <c r="B402" s="43">
        <v>16</v>
      </c>
      <c r="C402" s="43">
        <v>1</v>
      </c>
      <c r="D402" s="43">
        <v>3</v>
      </c>
      <c r="E402" s="42" t="s">
        <v>36</v>
      </c>
      <c r="F402" s="42">
        <v>2025</v>
      </c>
      <c r="G402" s="42" t="s">
        <v>346</v>
      </c>
      <c r="H402" s="44">
        <v>1.84</v>
      </c>
      <c r="I402" s="44">
        <v>10000.07</v>
      </c>
      <c r="J402" s="44">
        <v>76.5</v>
      </c>
      <c r="K402" s="44">
        <v>9180064.2599999998</v>
      </c>
      <c r="L402" s="44">
        <v>9816282.6999999993</v>
      </c>
      <c r="M402" s="44">
        <v>636218.43999999948</v>
      </c>
      <c r="N402" s="45"/>
      <c r="O402" s="4" t="s">
        <v>146</v>
      </c>
      <c r="P402" s="5">
        <v>1</v>
      </c>
      <c r="Q402" s="4" t="s">
        <v>256</v>
      </c>
    </row>
    <row r="403" spans="1:17">
      <c r="A403" s="42">
        <v>22</v>
      </c>
      <c r="B403" s="43">
        <v>16</v>
      </c>
      <c r="C403" s="43">
        <v>2</v>
      </c>
      <c r="D403" s="43">
        <v>2</v>
      </c>
      <c r="E403" s="42" t="s">
        <v>110</v>
      </c>
      <c r="F403" s="42">
        <v>2025</v>
      </c>
      <c r="G403" s="42" t="s">
        <v>344</v>
      </c>
      <c r="H403" s="44">
        <v>1.2</v>
      </c>
      <c r="I403" s="44">
        <v>6672.31</v>
      </c>
      <c r="J403" s="44">
        <v>6.83</v>
      </c>
      <c r="K403" s="44">
        <v>546862.53</v>
      </c>
      <c r="L403" s="44">
        <v>642394.81000000006</v>
      </c>
      <c r="M403" s="44">
        <v>95532.280000000028</v>
      </c>
      <c r="N403" s="45"/>
      <c r="O403" s="4" t="s">
        <v>146</v>
      </c>
      <c r="P403" s="5">
        <v>1</v>
      </c>
      <c r="Q403" s="4" t="s">
        <v>204</v>
      </c>
    </row>
    <row r="404" spans="1:17">
      <c r="A404" s="42">
        <v>22</v>
      </c>
      <c r="B404" s="43">
        <v>16</v>
      </c>
      <c r="C404" s="43">
        <v>2</v>
      </c>
      <c r="D404" s="43">
        <v>2</v>
      </c>
      <c r="E404" s="42" t="s">
        <v>110</v>
      </c>
      <c r="F404" s="42">
        <v>2025</v>
      </c>
      <c r="G404" s="42" t="s">
        <v>345</v>
      </c>
      <c r="H404" s="44">
        <v>1.44</v>
      </c>
      <c r="I404" s="44">
        <v>7826.14</v>
      </c>
      <c r="J404" s="44">
        <v>7.24</v>
      </c>
      <c r="K404" s="44">
        <v>679935.04</v>
      </c>
      <c r="L404" s="44">
        <v>654514.74</v>
      </c>
      <c r="M404" s="44">
        <v>-25420.300000000047</v>
      </c>
      <c r="N404" s="45"/>
      <c r="O404" s="4" t="s">
        <v>146</v>
      </c>
      <c r="P404" s="5">
        <v>-1</v>
      </c>
      <c r="Q404" s="4" t="s">
        <v>204</v>
      </c>
    </row>
    <row r="405" spans="1:17">
      <c r="A405" s="42">
        <v>22</v>
      </c>
      <c r="B405" s="43">
        <v>16</v>
      </c>
      <c r="C405" s="43">
        <v>2</v>
      </c>
      <c r="D405" s="43">
        <v>2</v>
      </c>
      <c r="E405" s="42" t="s">
        <v>110</v>
      </c>
      <c r="F405" s="42">
        <v>2025</v>
      </c>
      <c r="G405" s="42" t="s">
        <v>346</v>
      </c>
      <c r="H405" s="44">
        <v>1.84</v>
      </c>
      <c r="I405" s="44">
        <v>10000.07</v>
      </c>
      <c r="J405" s="44">
        <v>27.19</v>
      </c>
      <c r="K405" s="44">
        <v>3262822.84</v>
      </c>
      <c r="L405" s="44">
        <v>3430812.32</v>
      </c>
      <c r="M405" s="44">
        <v>167989.47999999998</v>
      </c>
      <c r="N405" s="45"/>
      <c r="O405" s="4" t="s">
        <v>146</v>
      </c>
      <c r="P405" s="5">
        <v>1</v>
      </c>
      <c r="Q405" s="4" t="s">
        <v>204</v>
      </c>
    </row>
    <row r="406" spans="1:17">
      <c r="A406" s="42">
        <v>22</v>
      </c>
      <c r="B406" s="43">
        <v>16</v>
      </c>
      <c r="C406" s="43">
        <v>3</v>
      </c>
      <c r="D406" s="43">
        <v>2</v>
      </c>
      <c r="E406" s="42" t="s">
        <v>83</v>
      </c>
      <c r="F406" s="42">
        <v>2025</v>
      </c>
      <c r="G406" s="42" t="s">
        <v>344</v>
      </c>
      <c r="H406" s="44">
        <v>1.2</v>
      </c>
      <c r="I406" s="44">
        <v>6672.31</v>
      </c>
      <c r="J406" s="44">
        <v>3.61</v>
      </c>
      <c r="K406" s="44">
        <v>289044.46999999997</v>
      </c>
      <c r="L406" s="44">
        <v>362843.45</v>
      </c>
      <c r="M406" s="44">
        <v>73798.98000000004</v>
      </c>
      <c r="N406" s="45"/>
      <c r="O406" s="4" t="s">
        <v>146</v>
      </c>
      <c r="P406" s="5">
        <v>1</v>
      </c>
      <c r="Q406" s="4" t="s">
        <v>224</v>
      </c>
    </row>
    <row r="407" spans="1:17">
      <c r="A407" s="42">
        <v>22</v>
      </c>
      <c r="B407" s="43">
        <v>16</v>
      </c>
      <c r="C407" s="43">
        <v>3</v>
      </c>
      <c r="D407" s="43">
        <v>2</v>
      </c>
      <c r="E407" s="42" t="s">
        <v>83</v>
      </c>
      <c r="F407" s="42">
        <v>2025</v>
      </c>
      <c r="G407" s="42" t="s">
        <v>345</v>
      </c>
      <c r="H407" s="44">
        <v>1.44</v>
      </c>
      <c r="I407" s="44">
        <v>7826.14</v>
      </c>
      <c r="J407" s="44">
        <v>5.15</v>
      </c>
      <c r="K407" s="44">
        <v>483655.45</v>
      </c>
      <c r="L407" s="44">
        <v>548747.18999999994</v>
      </c>
      <c r="M407" s="44">
        <v>65091.739999999932</v>
      </c>
      <c r="N407" s="45"/>
      <c r="O407" s="4" t="s">
        <v>146</v>
      </c>
      <c r="P407" s="5">
        <v>1</v>
      </c>
      <c r="Q407" s="4" t="s">
        <v>224</v>
      </c>
    </row>
    <row r="408" spans="1:17">
      <c r="A408" s="42">
        <v>22</v>
      </c>
      <c r="B408" s="43">
        <v>16</v>
      </c>
      <c r="C408" s="43">
        <v>3</v>
      </c>
      <c r="D408" s="43">
        <v>2</v>
      </c>
      <c r="E408" s="42" t="s">
        <v>83</v>
      </c>
      <c r="F408" s="42">
        <v>2025</v>
      </c>
      <c r="G408" s="42" t="s">
        <v>346</v>
      </c>
      <c r="H408" s="44">
        <v>1.84</v>
      </c>
      <c r="I408" s="44">
        <v>10000.07</v>
      </c>
      <c r="J408" s="44">
        <v>26.21</v>
      </c>
      <c r="K408" s="44">
        <v>3145222.02</v>
      </c>
      <c r="L408" s="44">
        <v>3493616.69</v>
      </c>
      <c r="M408" s="44">
        <v>348394.66999999993</v>
      </c>
      <c r="N408" s="45"/>
      <c r="O408" s="4" t="s">
        <v>146</v>
      </c>
      <c r="P408" s="5">
        <v>1</v>
      </c>
      <c r="Q408" s="4" t="s">
        <v>224</v>
      </c>
    </row>
    <row r="409" spans="1:17">
      <c r="A409" s="42">
        <v>22</v>
      </c>
      <c r="B409" s="43">
        <v>16</v>
      </c>
      <c r="C409" s="43">
        <v>4</v>
      </c>
      <c r="D409" s="43">
        <v>2</v>
      </c>
      <c r="E409" s="42" t="s">
        <v>82</v>
      </c>
      <c r="F409" s="42">
        <v>2025</v>
      </c>
      <c r="G409" s="42" t="s">
        <v>344</v>
      </c>
      <c r="H409" s="44">
        <v>1.2</v>
      </c>
      <c r="I409" s="44">
        <v>6672.31</v>
      </c>
      <c r="J409" s="44">
        <v>14.18</v>
      </c>
      <c r="K409" s="44">
        <v>1135360.27</v>
      </c>
      <c r="L409" s="44">
        <v>1228873.6499999999</v>
      </c>
      <c r="M409" s="44">
        <v>93513.379999999888</v>
      </c>
      <c r="N409" s="45"/>
      <c r="O409" s="4" t="s">
        <v>146</v>
      </c>
      <c r="P409" s="5">
        <v>1</v>
      </c>
      <c r="Q409" s="4" t="s">
        <v>226</v>
      </c>
    </row>
    <row r="410" spans="1:17">
      <c r="A410" s="42">
        <v>22</v>
      </c>
      <c r="B410" s="43">
        <v>16</v>
      </c>
      <c r="C410" s="43">
        <v>4</v>
      </c>
      <c r="D410" s="43">
        <v>2</v>
      </c>
      <c r="E410" s="42" t="s">
        <v>82</v>
      </c>
      <c r="F410" s="42">
        <v>2025</v>
      </c>
      <c r="G410" s="42" t="s">
        <v>345</v>
      </c>
      <c r="H410" s="44">
        <v>1.44</v>
      </c>
      <c r="I410" s="44">
        <v>7826.14</v>
      </c>
      <c r="J410" s="44">
        <v>11.82</v>
      </c>
      <c r="K410" s="44">
        <v>1110059.7</v>
      </c>
      <c r="L410" s="44">
        <v>1130061.3</v>
      </c>
      <c r="M410" s="44">
        <v>20001.600000000093</v>
      </c>
      <c r="N410" s="45"/>
      <c r="O410" s="4" t="s">
        <v>146</v>
      </c>
      <c r="P410" s="5">
        <v>1</v>
      </c>
      <c r="Q410" s="4" t="s">
        <v>226</v>
      </c>
    </row>
    <row r="411" spans="1:17">
      <c r="A411" s="42">
        <v>22</v>
      </c>
      <c r="B411" s="43">
        <v>16</v>
      </c>
      <c r="C411" s="43">
        <v>4</v>
      </c>
      <c r="D411" s="43">
        <v>2</v>
      </c>
      <c r="E411" s="42" t="s">
        <v>82</v>
      </c>
      <c r="F411" s="42">
        <v>2025</v>
      </c>
      <c r="G411" s="42" t="s">
        <v>346</v>
      </c>
      <c r="H411" s="44">
        <v>1.84</v>
      </c>
      <c r="I411" s="44">
        <v>10000.07</v>
      </c>
      <c r="J411" s="44">
        <v>48.69</v>
      </c>
      <c r="K411" s="44">
        <v>5842840.9000000004</v>
      </c>
      <c r="L411" s="44">
        <v>5843237.21</v>
      </c>
      <c r="M411" s="44">
        <v>396.30999999959022</v>
      </c>
      <c r="N411" s="45"/>
      <c r="O411" s="4" t="s">
        <v>146</v>
      </c>
      <c r="P411" s="5">
        <v>1</v>
      </c>
      <c r="Q411" s="4" t="s">
        <v>226</v>
      </c>
    </row>
    <row r="412" spans="1:17">
      <c r="A412" s="42">
        <v>22</v>
      </c>
      <c r="B412" s="43">
        <v>16</v>
      </c>
      <c r="C412" s="43">
        <v>5</v>
      </c>
      <c r="D412" s="43">
        <v>3</v>
      </c>
      <c r="E412" s="42" t="s">
        <v>27</v>
      </c>
      <c r="F412" s="42">
        <v>2025</v>
      </c>
      <c r="G412" s="42" t="s">
        <v>344</v>
      </c>
      <c r="H412" s="44">
        <v>1.2</v>
      </c>
      <c r="I412" s="44">
        <v>6672.31</v>
      </c>
      <c r="J412" s="44">
        <v>30.28</v>
      </c>
      <c r="K412" s="44">
        <v>2424450.56</v>
      </c>
      <c r="L412" s="44">
        <v>2573815.2400000002</v>
      </c>
      <c r="M412" s="44">
        <v>149364.68000000017</v>
      </c>
      <c r="N412" s="45"/>
      <c r="O412" s="4" t="s">
        <v>146</v>
      </c>
      <c r="P412" s="5">
        <v>1</v>
      </c>
      <c r="Q412" s="4" t="s">
        <v>209</v>
      </c>
    </row>
    <row r="413" spans="1:17">
      <c r="A413" s="42">
        <v>22</v>
      </c>
      <c r="B413" s="43">
        <v>16</v>
      </c>
      <c r="C413" s="43">
        <v>5</v>
      </c>
      <c r="D413" s="43">
        <v>3</v>
      </c>
      <c r="E413" s="42" t="s">
        <v>27</v>
      </c>
      <c r="F413" s="42">
        <v>2025</v>
      </c>
      <c r="G413" s="42" t="s">
        <v>345</v>
      </c>
      <c r="H413" s="44">
        <v>1.44</v>
      </c>
      <c r="I413" s="44">
        <v>7826.14</v>
      </c>
      <c r="J413" s="44">
        <v>30.83</v>
      </c>
      <c r="K413" s="44">
        <v>2895358.75</v>
      </c>
      <c r="L413" s="44">
        <v>3096811.07</v>
      </c>
      <c r="M413" s="44">
        <v>201452.31999999983</v>
      </c>
      <c r="N413" s="45"/>
      <c r="O413" s="4" t="s">
        <v>146</v>
      </c>
      <c r="P413" s="5">
        <v>1</v>
      </c>
      <c r="Q413" s="4" t="s">
        <v>209</v>
      </c>
    </row>
    <row r="414" spans="1:17">
      <c r="A414" s="42">
        <v>22</v>
      </c>
      <c r="B414" s="43">
        <v>16</v>
      </c>
      <c r="C414" s="43">
        <v>5</v>
      </c>
      <c r="D414" s="43">
        <v>3</v>
      </c>
      <c r="E414" s="42" t="s">
        <v>27</v>
      </c>
      <c r="F414" s="42">
        <v>2025</v>
      </c>
      <c r="G414" s="42" t="s">
        <v>346</v>
      </c>
      <c r="H414" s="44">
        <v>1.84</v>
      </c>
      <c r="I414" s="44">
        <v>10000.07</v>
      </c>
      <c r="J414" s="44">
        <v>99.51</v>
      </c>
      <c r="K414" s="44">
        <v>11941283.59</v>
      </c>
      <c r="L414" s="44">
        <v>13510006.51</v>
      </c>
      <c r="M414" s="44">
        <v>1568722.92</v>
      </c>
      <c r="N414" s="45"/>
      <c r="O414" s="4" t="s">
        <v>146</v>
      </c>
      <c r="P414" s="5">
        <v>1</v>
      </c>
      <c r="Q414" s="4" t="s">
        <v>209</v>
      </c>
    </row>
    <row r="415" spans="1:17">
      <c r="A415" s="42">
        <v>22</v>
      </c>
      <c r="B415" s="43">
        <v>61</v>
      </c>
      <c r="C415" s="43">
        <v>0</v>
      </c>
      <c r="D415" s="43">
        <v>0</v>
      </c>
      <c r="E415" s="42" t="s">
        <v>61</v>
      </c>
      <c r="F415" s="42">
        <v>2025</v>
      </c>
      <c r="G415" s="42" t="s">
        <v>344</v>
      </c>
      <c r="H415" s="44">
        <v>1.2</v>
      </c>
      <c r="I415" s="44">
        <v>6672.31</v>
      </c>
      <c r="J415" s="44">
        <v>1544.43</v>
      </c>
      <c r="K415" s="44">
        <v>123658988.8</v>
      </c>
      <c r="L415" s="44">
        <v>140822045.53999999</v>
      </c>
      <c r="M415" s="44">
        <v>17163056.739999995</v>
      </c>
      <c r="N415" s="45"/>
      <c r="O415" s="4" t="s">
        <v>149</v>
      </c>
      <c r="P415" s="5">
        <v>1</v>
      </c>
      <c r="Q415" s="4" t="s">
        <v>154</v>
      </c>
    </row>
    <row r="416" spans="1:17">
      <c r="A416" s="42">
        <v>22</v>
      </c>
      <c r="B416" s="43">
        <v>61</v>
      </c>
      <c r="C416" s="43">
        <v>0</v>
      </c>
      <c r="D416" s="43">
        <v>0</v>
      </c>
      <c r="E416" s="42" t="s">
        <v>61</v>
      </c>
      <c r="F416" s="42">
        <v>2025</v>
      </c>
      <c r="G416" s="42" t="s">
        <v>345</v>
      </c>
      <c r="H416" s="44">
        <v>1.44</v>
      </c>
      <c r="I416" s="44">
        <v>7826.14</v>
      </c>
      <c r="J416" s="44">
        <v>1508.14</v>
      </c>
      <c r="K416" s="44">
        <v>141634977.36000001</v>
      </c>
      <c r="L416" s="44">
        <v>158966788.75999999</v>
      </c>
      <c r="M416" s="44">
        <v>17331811.399999976</v>
      </c>
      <c r="N416" s="45"/>
      <c r="O416" s="4" t="s">
        <v>149</v>
      </c>
      <c r="P416" s="5">
        <v>1</v>
      </c>
      <c r="Q416" s="4" t="s">
        <v>154</v>
      </c>
    </row>
    <row r="417" spans="1:17">
      <c r="A417" s="42">
        <v>22</v>
      </c>
      <c r="B417" s="43">
        <v>61</v>
      </c>
      <c r="C417" s="43">
        <v>0</v>
      </c>
      <c r="D417" s="43">
        <v>0</v>
      </c>
      <c r="E417" s="42" t="s">
        <v>61</v>
      </c>
      <c r="F417" s="42">
        <v>2025</v>
      </c>
      <c r="G417" s="42" t="s">
        <v>346</v>
      </c>
      <c r="H417" s="44">
        <v>1.84</v>
      </c>
      <c r="I417" s="44">
        <v>10000.07</v>
      </c>
      <c r="J417" s="44">
        <v>4122.37</v>
      </c>
      <c r="K417" s="44">
        <v>494687862.79000002</v>
      </c>
      <c r="L417" s="44">
        <v>558267022.44000006</v>
      </c>
      <c r="M417" s="44">
        <v>63579159.650000036</v>
      </c>
      <c r="N417" s="45"/>
      <c r="O417" s="4" t="s">
        <v>149</v>
      </c>
      <c r="P417" s="5">
        <v>1</v>
      </c>
      <c r="Q417" s="4" t="s">
        <v>154</v>
      </c>
    </row>
    <row r="418" spans="1:17">
      <c r="A418" s="42">
        <v>22</v>
      </c>
      <c r="B418" s="43">
        <v>62</v>
      </c>
      <c r="C418" s="43">
        <v>0</v>
      </c>
      <c r="D418" s="43">
        <v>0</v>
      </c>
      <c r="E418" s="42" t="s">
        <v>60</v>
      </c>
      <c r="F418" s="42">
        <v>2025</v>
      </c>
      <c r="G418" s="42" t="s">
        <v>344</v>
      </c>
      <c r="H418" s="44">
        <v>1.2</v>
      </c>
      <c r="I418" s="44">
        <v>6672.31</v>
      </c>
      <c r="J418" s="44">
        <v>706.65</v>
      </c>
      <c r="K418" s="44">
        <v>56579854.340000004</v>
      </c>
      <c r="L418" s="44">
        <v>61678488</v>
      </c>
      <c r="M418" s="44">
        <v>5098633.6599999964</v>
      </c>
      <c r="N418" s="45"/>
      <c r="O418" s="4" t="s">
        <v>149</v>
      </c>
      <c r="P418" s="5">
        <v>1</v>
      </c>
      <c r="Q418" s="4" t="s">
        <v>158</v>
      </c>
    </row>
    <row r="419" spans="1:17">
      <c r="A419" s="42">
        <v>22</v>
      </c>
      <c r="B419" s="43">
        <v>62</v>
      </c>
      <c r="C419" s="43">
        <v>0</v>
      </c>
      <c r="D419" s="43">
        <v>0</v>
      </c>
      <c r="E419" s="42" t="s">
        <v>60</v>
      </c>
      <c r="F419" s="42">
        <v>2025</v>
      </c>
      <c r="G419" s="42" t="s">
        <v>345</v>
      </c>
      <c r="H419" s="44">
        <v>1.44</v>
      </c>
      <c r="I419" s="44">
        <v>7826.14</v>
      </c>
      <c r="J419" s="44">
        <v>753.81</v>
      </c>
      <c r="K419" s="44">
        <v>70793071.120000005</v>
      </c>
      <c r="L419" s="44">
        <v>76280628.349999994</v>
      </c>
      <c r="M419" s="44">
        <v>5487557.2299999893</v>
      </c>
      <c r="N419" s="45"/>
      <c r="O419" s="4" t="s">
        <v>149</v>
      </c>
      <c r="P419" s="5">
        <v>1</v>
      </c>
      <c r="Q419" s="4" t="s">
        <v>158</v>
      </c>
    </row>
    <row r="420" spans="1:17">
      <c r="A420" s="42">
        <v>22</v>
      </c>
      <c r="B420" s="43">
        <v>62</v>
      </c>
      <c r="C420" s="43">
        <v>0</v>
      </c>
      <c r="D420" s="43">
        <v>0</v>
      </c>
      <c r="E420" s="42" t="s">
        <v>60</v>
      </c>
      <c r="F420" s="42">
        <v>2025</v>
      </c>
      <c r="G420" s="42" t="s">
        <v>346</v>
      </c>
      <c r="H420" s="44">
        <v>1.84</v>
      </c>
      <c r="I420" s="44">
        <v>10000.07</v>
      </c>
      <c r="J420" s="44">
        <v>2189.2399999999998</v>
      </c>
      <c r="K420" s="44">
        <v>262710638.96000001</v>
      </c>
      <c r="L420" s="44">
        <v>280820133.97000003</v>
      </c>
      <c r="M420" s="44">
        <v>18109495.01000002</v>
      </c>
      <c r="N420" s="45"/>
      <c r="O420" s="4" t="s">
        <v>149</v>
      </c>
      <c r="P420" s="5">
        <v>1</v>
      </c>
      <c r="Q420" s="4" t="s">
        <v>158</v>
      </c>
    </row>
    <row r="421" spans="1:17">
      <c r="A421" s="42">
        <v>22</v>
      </c>
      <c r="B421" s="43">
        <v>63</v>
      </c>
      <c r="C421" s="43">
        <v>0</v>
      </c>
      <c r="D421" s="43">
        <v>0</v>
      </c>
      <c r="E421" s="42" t="s">
        <v>47</v>
      </c>
      <c r="F421" s="42">
        <v>2025</v>
      </c>
      <c r="G421" s="42" t="s">
        <v>344</v>
      </c>
      <c r="H421" s="44">
        <v>1.2</v>
      </c>
      <c r="I421" s="44">
        <v>6672.31</v>
      </c>
      <c r="J421" s="44">
        <v>160.58000000000001</v>
      </c>
      <c r="K421" s="44">
        <v>12857274.48</v>
      </c>
      <c r="L421" s="44">
        <v>14610967.189999999</v>
      </c>
      <c r="M421" s="44">
        <v>1753692.709999999</v>
      </c>
      <c r="N421" s="45"/>
      <c r="O421" s="4" t="s">
        <v>149</v>
      </c>
      <c r="P421" s="5">
        <v>1</v>
      </c>
      <c r="Q421" s="4" t="s">
        <v>196</v>
      </c>
    </row>
    <row r="422" spans="1:17">
      <c r="A422" s="42">
        <v>22</v>
      </c>
      <c r="B422" s="43">
        <v>63</v>
      </c>
      <c r="C422" s="43">
        <v>0</v>
      </c>
      <c r="D422" s="43">
        <v>0</v>
      </c>
      <c r="E422" s="42" t="s">
        <v>47</v>
      </c>
      <c r="F422" s="42">
        <v>2025</v>
      </c>
      <c r="G422" s="42" t="s">
        <v>345</v>
      </c>
      <c r="H422" s="44">
        <v>1.44</v>
      </c>
      <c r="I422" s="44">
        <v>7826.14</v>
      </c>
      <c r="J422" s="44">
        <v>185.12</v>
      </c>
      <c r="K422" s="44">
        <v>17385300.440000001</v>
      </c>
      <c r="L422" s="44">
        <v>19007119.710000001</v>
      </c>
      <c r="M422" s="44">
        <v>1621819.2699999996</v>
      </c>
      <c r="N422" s="45"/>
      <c r="O422" s="4" t="s">
        <v>149</v>
      </c>
      <c r="P422" s="5">
        <v>1</v>
      </c>
      <c r="Q422" s="4" t="s">
        <v>196</v>
      </c>
    </row>
    <row r="423" spans="1:17">
      <c r="A423" s="42">
        <v>22</v>
      </c>
      <c r="B423" s="43">
        <v>63</v>
      </c>
      <c r="C423" s="43">
        <v>0</v>
      </c>
      <c r="D423" s="43">
        <v>0</v>
      </c>
      <c r="E423" s="42" t="s">
        <v>47</v>
      </c>
      <c r="F423" s="42">
        <v>2025</v>
      </c>
      <c r="G423" s="42" t="s">
        <v>346</v>
      </c>
      <c r="H423" s="44">
        <v>1.84</v>
      </c>
      <c r="I423" s="44">
        <v>10000.07</v>
      </c>
      <c r="J423" s="44">
        <v>1019.64</v>
      </c>
      <c r="K423" s="44">
        <v>122357656.5</v>
      </c>
      <c r="L423" s="44">
        <v>135904195.94</v>
      </c>
      <c r="M423" s="44">
        <v>13546539.439999998</v>
      </c>
      <c r="N423" s="45"/>
      <c r="O423" s="4" t="s">
        <v>149</v>
      </c>
      <c r="P423" s="5">
        <v>1</v>
      </c>
      <c r="Q423" s="4" t="s">
        <v>196</v>
      </c>
    </row>
    <row r="424" spans="1:17">
      <c r="A424" s="42">
        <v>22</v>
      </c>
      <c r="B424" s="43">
        <v>64</v>
      </c>
      <c r="C424" s="43">
        <v>0</v>
      </c>
      <c r="D424" s="43">
        <v>0</v>
      </c>
      <c r="E424" s="42" t="s">
        <v>236</v>
      </c>
      <c r="F424" s="42">
        <v>2025</v>
      </c>
      <c r="G424" s="42" t="s">
        <v>344</v>
      </c>
      <c r="H424" s="44">
        <v>1.2</v>
      </c>
      <c r="I424" s="44">
        <v>6672.31</v>
      </c>
      <c r="J424" s="44">
        <v>95.92</v>
      </c>
      <c r="K424" s="44">
        <v>7680095.7000000002</v>
      </c>
      <c r="L424" s="44">
        <v>8341821.8799999999</v>
      </c>
      <c r="M424" s="44">
        <v>661726.1799999997</v>
      </c>
      <c r="N424" s="45"/>
      <c r="O424" s="4" t="s">
        <v>149</v>
      </c>
      <c r="P424" s="5">
        <v>1</v>
      </c>
      <c r="Q424" s="4" t="s">
        <v>235</v>
      </c>
    </row>
    <row r="425" spans="1:17">
      <c r="A425" s="42">
        <v>22</v>
      </c>
      <c r="B425" s="43">
        <v>64</v>
      </c>
      <c r="C425" s="43">
        <v>0</v>
      </c>
      <c r="D425" s="43">
        <v>0</v>
      </c>
      <c r="E425" s="42" t="s">
        <v>236</v>
      </c>
      <c r="F425" s="42">
        <v>2025</v>
      </c>
      <c r="G425" s="42" t="s">
        <v>345</v>
      </c>
      <c r="H425" s="44">
        <v>1.44</v>
      </c>
      <c r="I425" s="44">
        <v>7826.14</v>
      </c>
      <c r="J425" s="44">
        <v>121.19</v>
      </c>
      <c r="K425" s="44">
        <v>11381398.880000001</v>
      </c>
      <c r="L425" s="44">
        <v>12332072.85</v>
      </c>
      <c r="M425" s="44">
        <v>950673.96999999881</v>
      </c>
      <c r="N425" s="45"/>
      <c r="O425" s="4" t="s">
        <v>149</v>
      </c>
      <c r="P425" s="5">
        <v>1</v>
      </c>
      <c r="Q425" s="4" t="s">
        <v>235</v>
      </c>
    </row>
    <row r="426" spans="1:17">
      <c r="A426" s="42">
        <v>22</v>
      </c>
      <c r="B426" s="43">
        <v>64</v>
      </c>
      <c r="C426" s="43">
        <v>0</v>
      </c>
      <c r="D426" s="43">
        <v>0</v>
      </c>
      <c r="E426" s="42" t="s">
        <v>236</v>
      </c>
      <c r="F426" s="42">
        <v>2025</v>
      </c>
      <c r="G426" s="42" t="s">
        <v>346</v>
      </c>
      <c r="H426" s="44">
        <v>1.84</v>
      </c>
      <c r="I426" s="44">
        <v>10000.07</v>
      </c>
      <c r="J426" s="44">
        <v>327.89</v>
      </c>
      <c r="K426" s="44">
        <v>39347075.43</v>
      </c>
      <c r="L426" s="44">
        <v>42375430.75</v>
      </c>
      <c r="M426" s="44">
        <v>3028355.3200000003</v>
      </c>
      <c r="N426" s="45"/>
      <c r="O426" s="4" t="s">
        <v>149</v>
      </c>
      <c r="P426" s="5">
        <v>1</v>
      </c>
      <c r="Q426" s="4" t="s">
        <v>235</v>
      </c>
    </row>
  </sheetData>
  <autoFilter ref="A6:Q426" xr:uid="{259EE22F-CB8B-435D-AC57-A8B0D4F8CAA4}"/>
  <sortState xmlns:xlrd2="http://schemas.microsoft.com/office/spreadsheetml/2017/richdata2" ref="A7:N426">
    <sortCondition ref="A7:A426"/>
    <sortCondition ref="E7:E426"/>
  </sortState>
  <pageMargins left="0.7" right="0.7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Analiza MEN</vt:lpstr>
      <vt:lpstr>DaneZbiorcze</vt:lpstr>
      <vt:lpstr>DaneZbiorcze!DaneTabela</vt:lpstr>
      <vt:lpstr>'Analiza MEN'!Obszar_wydruku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Walkenbach</dc:creator>
  <cp:lastModifiedBy>Rada OPZZ</cp:lastModifiedBy>
  <cp:lastPrinted>2026-03-27T07:52:39Z</cp:lastPrinted>
  <dcterms:created xsi:type="dcterms:W3CDTF">2005-03-29T22:41:22Z</dcterms:created>
  <dcterms:modified xsi:type="dcterms:W3CDTF">2026-03-27T08:09:56Z</dcterms:modified>
</cp:coreProperties>
</file>